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.лист" sheetId="1" r:id="rId1"/>
    <sheet name="ф1" sheetId="2" r:id="rId2"/>
    <sheet name="ф 2" sheetId="3" r:id="rId3"/>
    <sheet name="ф 3" sheetId="4" r:id="rId4"/>
    <sheet name="ф 4" sheetId="5" r:id="rId5"/>
    <sheet name="ф 5" sheetId="6" r:id="rId6"/>
    <sheet name="ф 6" sheetId="7" r:id="rId7"/>
  </sheets>
  <definedNames>
    <definedName name="_xlnm.Print_Area" localSheetId="3">'ф 3'!$A$1:$K$49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H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509  преступлений
</t>
        </r>
      </text>
    </comment>
    <comment ref="H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248 преступлений
</t>
        </r>
      </text>
    </comment>
    <comment ref="H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260 преступлений 
</t>
        </r>
      </text>
    </comment>
    <comment ref="G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534 преступления из 1517</t>
        </r>
      </text>
    </comment>
    <comment ref="G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288 преступлений из 1517</t>
        </r>
      </text>
    </comment>
    <comment ref="G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355 преступлений из 1517</t>
        </r>
      </text>
    </comment>
    <comment ref="F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534 преступления из 1517</t>
        </r>
      </text>
    </comment>
    <comment ref="F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288 преступлений из 1517</t>
        </r>
      </text>
    </comment>
    <comment ref="F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355 преступлений из 1517</t>
        </r>
      </text>
    </comment>
  </commentList>
</comments>
</file>

<file path=xl/sharedStrings.xml><?xml version="1.0" encoding="utf-8"?>
<sst xmlns="http://schemas.openxmlformats.org/spreadsheetml/2006/main" count="648" uniqueCount="248">
  <si>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</si>
  <si>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</si>
  <si>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</si>
  <si>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</si>
  <si>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</si>
  <si>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</si>
  <si>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</si>
  <si>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</si>
  <si>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</si>
  <si>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</si>
  <si>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</si>
  <si>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</si>
  <si>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</si>
  <si>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</si>
  <si>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</si>
  <si>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</si>
  <si>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</si>
  <si>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</si>
  <si>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</si>
  <si>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</si>
  <si>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</si>
  <si>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</si>
  <si>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</si>
  <si>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</si>
  <si>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</si>
  <si>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</si>
  <si>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</si>
  <si>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</si>
  <si>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</si>
  <si>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</si>
  <si>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</si>
  <si>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</si>
  <si>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</si>
  <si>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</si>
  <si>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</si>
  <si>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</si>
  <si>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</si>
  <si>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</si>
  <si>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</si>
  <si>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</si>
  <si>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</si>
  <si>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</si>
  <si>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</si>
  <si>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</si>
  <si>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</si>
  <si>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</si>
  <si>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</si>
  <si>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</si>
  <si>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</si>
  <si>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</si>
  <si>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</si>
  <si>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</si>
  <si>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</si>
  <si>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</si>
  <si>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</si>
  <si>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</si>
  <si>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</si>
  <si>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</si>
  <si>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</si>
  <si>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</si>
  <si>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</si>
  <si>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</si>
  <si>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</si>
  <si>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Отчет о реализации муниципальной программы "Развитие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годы"</t>
  </si>
  <si>
    <t>_______________ Бородина И.В.</t>
  </si>
  <si>
    <t>Руководитель Аппарата  Администрации города Воткинска</t>
  </si>
  <si>
    <t>Ответственный исполнитель Управление ГО и ЧС</t>
  </si>
  <si>
    <t>06</t>
  </si>
  <si>
    <t>3</t>
  </si>
  <si>
    <t>Подпрограмма "Предупреждение, спасение, помощь"</t>
  </si>
  <si>
    <t>Подпрограмма "Пожарная безопасность"</t>
  </si>
  <si>
    <t>Подпрограмма "Построение и развитие аппаратно-программного комплекса "Безопасный город"</t>
  </si>
  <si>
    <r>
      <t xml:space="preserve">Наименование муниципальной программы </t>
    </r>
    <r>
      <rPr>
        <b/>
        <sz val="12"/>
        <rFont val="Times New Roman"/>
        <family val="1"/>
      </rPr>
      <t>"Развитие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годы"</t>
    </r>
  </si>
  <si>
    <r>
      <t>Наименование муниципальной программы</t>
    </r>
    <r>
      <rPr>
        <b/>
        <sz val="12"/>
        <rFont val="Times New Roman"/>
        <family val="1"/>
      </rPr>
      <t xml:space="preserve"> "Развитие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годы"</t>
    </r>
  </si>
  <si>
    <t xml:space="preserve"> "Развитие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годы"</t>
  </si>
  <si>
    <t>933</t>
  </si>
  <si>
    <t>Муниципальная  работа: Защита населения и территорий от чрезвычайных ситуаций природного  техногенного характера (за исключением обеспечения безопасности на водных объектах)</t>
  </si>
  <si>
    <t>Муниципальная услуга: Мероприятия в сфере гражданской обороны и защиты от чрезвычайных ситуаций</t>
  </si>
  <si>
    <t>Муниципальная работа: Мероприятия в сфере гражданской обороны</t>
  </si>
  <si>
    <t>человек</t>
  </si>
  <si>
    <t>штука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</si>
  <si>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9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</si>
  <si>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>1.6.1.</t>
  </si>
  <si>
    <t>1.6.2.</t>
  </si>
  <si>
    <t>1.6.3.</t>
  </si>
  <si>
    <t xml:space="preserve"> Подпрограмма "Предупреждение, спасение, помощь"</t>
  </si>
  <si>
    <t xml:space="preserve"> Подпрограмма "Пожарная безопасность"</t>
  </si>
  <si>
    <t>Охват населения при информировании об угрозе или возникновении чрезвычайных ситуаций с использованием всех компонентов комплексной системы экстренного оповещения населения (КСЭОН) и общероссийской комплексной системы информирования и оповещения населения (ОКСИОН), процентов</t>
  </si>
  <si>
    <t>процент</t>
  </si>
  <si>
    <t>Количество населения, прошедшего обучение на курсах гражданской защиты Муниципального бюджетного учреждения «Управление по делам гражданской обороны и защиты от чрезвычайных ситуаций города Воткинска»</t>
  </si>
  <si>
    <t>Количество принятых и обработанных в единой дежурной диспетчерской службе сообщений, обращений и заявлений  от граждан</t>
  </si>
  <si>
    <t>штук</t>
  </si>
  <si>
    <t>Уровень заболеваемости КВЭ на 100 тыс. населения</t>
  </si>
  <si>
    <t>число случаев</t>
  </si>
  <si>
    <t>Уровень заболеваемости ГЛПС на 100 тыс. населения</t>
  </si>
  <si>
    <t>Спасенные материальные ценности</t>
  </si>
  <si>
    <t>млн. руб.</t>
  </si>
  <si>
    <t>Количество пожаров, произошедших на территории города Воткинска</t>
  </si>
  <si>
    <t>Единиц</t>
  </si>
  <si>
    <t>Количество автономных дымовых извещателей, установленных в местах проживания многодетных и малообеспеченных семей</t>
  </si>
  <si>
    <t xml:space="preserve">Удельный вес преступлений, совершаемых в общественных местах (кроме улиц), процентов; </t>
  </si>
  <si>
    <t>Удельный вес преступлений, совершаемых в общественных местах, в том числе на улицах, в состоянии алкогольного опьянения</t>
  </si>
  <si>
    <t>Удельный вес преступлений, совершаемых на улицах, процентов</t>
  </si>
  <si>
    <t>Гражданская оборона в городе Воткинск</t>
  </si>
  <si>
    <t>Совершенствование нормативно-правовой базы системы гражданской обороны города Воткинска. Разработка и корректировка Плана гражданской обороны и защиты населения города Воткинска, планов гражданской обороны спасательных служб</t>
  </si>
  <si>
    <t>Подготовка и поддержание в готовности необходимых сил и средств для зашиты населения и территорий, проведения аварийно-спасательных и других неотложных работ</t>
  </si>
  <si>
    <t>Обеспечение сохранности имущества гражданской обороны</t>
  </si>
  <si>
    <t>Приобретение СИЗ для персонала Администрации города Воткинска и формирований, обеспечивающих выполнение мероприятий ГО</t>
  </si>
  <si>
    <t>Доукомплектование и содержание имущества оперативной группы города Воткинска</t>
  </si>
  <si>
    <t>Организация работ по поддержанию в готовности ЗС ГО для укрытия руководящего состава Администрации города</t>
  </si>
  <si>
    <t>Отдел по делам ГО и ЧС</t>
  </si>
  <si>
    <t>Управление ГО и ЧС</t>
  </si>
  <si>
    <t>4</t>
  </si>
  <si>
    <t>5</t>
  </si>
  <si>
    <t>6</t>
  </si>
  <si>
    <t xml:space="preserve">Повышение защищенности населения от опасностей, возникающих при введении военных действий или вследстве этих действий, а также при возникновении чрезвычайных ситуаций природного и техногенного характера, обеспечение необходимых условий безопасной жизнедеятельности и устойчивого социалоьно-экономического </t>
  </si>
  <si>
    <t>Поддержание в готовности и реконструкция существующей комплексной системы экстренного оповещения и информирования населения</t>
  </si>
  <si>
    <t>Модернизация и обслуживание автоматизированной системы централизованного оповещения населения (АСЦО, ОКСИОН)</t>
  </si>
  <si>
    <t>Оперативное доведение информации до  населения города при информировании об угрозах или возникновении чрезвычайных ситуаций</t>
  </si>
  <si>
    <t>Поддержание в готовности, развитие комплексной системы экстренного оповещения населения (КСЭОН), попадающего в зону катастрофического затопления при порыве или экстренной сработки гидротехнического сооружения на плотине Воткинского пруда.</t>
  </si>
  <si>
    <t>Поддержание в готовности автоматизированного рабочего места АСЦО (в т.ч. АСЦО, ОКСИОН, КСЭОН, «Рупор»).</t>
  </si>
  <si>
    <t>Техническое обслуживание, содержание и модернизация оборудования единой дежурно-диспетчерской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</si>
  <si>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социально-значимыми объектами</t>
  </si>
  <si>
    <t>Повышение готовности оперативных дежурных  ЕДДС к экстренному реагированию при угрозе или возникновении ЧС, а также на обращения граждан</t>
  </si>
  <si>
    <t>Поддержание в работоспособном состоянии автоматизированного рабочего места оператора системы обработки экстренных вызовов "112"</t>
  </si>
  <si>
    <t>Приобретение и обслуживание информационно-расчетной системы (ИРС), входящих в состав Единой ГИС</t>
  </si>
  <si>
    <t>Совершенствование обучения населения города Воткинска в области гражданской оборони защиты от чрезвычайных ситуаций</t>
  </si>
  <si>
    <t>Организация и проведение мероприятий, развивающих навыки безопасности проживания и повышающих культуру жизнедеятельности ("Школа безопасности", "Соревнования санитарных постов", "Соревнования звеньев пожаротушения")</t>
  </si>
  <si>
    <t>Повышение качества обучения всех категорий обучающихся на курсах гражданской защиты и культуры безопасности жизнедеятельности</t>
  </si>
  <si>
    <t>Проведение просветительской работы среди населения с использованием СМИ, печатной продукции (памятки, баннеры, плакаты) по вопросам безопасности проживания и повышения культуры жизнедеятельности</t>
  </si>
  <si>
    <t>03</t>
  </si>
  <si>
    <t>04</t>
  </si>
  <si>
    <t>Создание условий для безопасного отдыха населения, в т.ч. на водных объектах</t>
  </si>
  <si>
    <t>Проведение работ по дератизации (против грызунов-переносчиков иксодовых клещей) территории муниципального образования "Город Воткинск" с привлечением специализированных организаций</t>
  </si>
  <si>
    <t>Отсутствие вспышечной заболеваемости ГЛПС (5 и более случаев) в местах проведения дератизационных обработок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</si>
  <si>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</si>
  <si>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Отсутствие групповой заболеваемости КВЭ (5 и более случаев) на территориях, подлежащим акарицидным обработкам</t>
  </si>
  <si>
    <t>Патрулирование акватории  Воткинского пруда во время прохождения купального сезона, в период ледостава и  паводковый период</t>
  </si>
  <si>
    <t>Управление ГО и ЧС, ПСО №3 ГУ УР "Поисково-спасательная служба УР"</t>
  </si>
  <si>
    <t>Недопущение гибели людей на водных объектах</t>
  </si>
  <si>
    <t>Пропаганда правил безопасности поведения на водных объектах. Выпуск печатной продукции. Изготовление и размещение аншлагов и предупреждающих, запрещающих  знаков</t>
  </si>
  <si>
    <t>Управление ГО и ЧС, ФКУ "Центр ГИМС МЧС России по Удмуртской Республике"</t>
  </si>
  <si>
    <t>Оказание муниципальных услуг (работ)</t>
  </si>
  <si>
    <t>Уплата налога на имущество</t>
  </si>
  <si>
    <t>05</t>
  </si>
  <si>
    <t>Управление                ГО и ЧС</t>
  </si>
  <si>
    <t>Организация привлечения дополнительных сил для осуществления тушения пожаров (загораний) и проведение аварийно-спасательных работ, связанных с ними на объектах государственной/муниципальной собственности, а также объектов жилого сектора, расположенных на территории муниципального образования "Город Воткинск".</t>
  </si>
  <si>
    <t>Организация мероприятия по мерам пожарной безопасности среди населения муниципального образования "Город Воткинск" проведение просветительской работы в области соблюдения пожарной безопасности, в т.ч. в быту, в жилом секторе, на садовых участках. Выпуск и распространение памяток по пожарной безопасности, в т.ч. размещение социальной рекламы</t>
  </si>
  <si>
    <t>Участие в совместных рейдах по проверке пожарной безопасности мест проживания социально не защищенных групп населения, многодетных семей, семей осуществляющих опеку над несовершеннолетними детьми, престарелыми людьми и инвалидами</t>
  </si>
  <si>
    <t xml:space="preserve">Отдел по делам ГОиЧС </t>
  </si>
  <si>
    <t>Оборудование системами автоматической пожарно-охранной сигнализации административных зданий критически важного объекта органа местного самоуправления - Администрации города Воткинска</t>
  </si>
  <si>
    <t>Отдел по делам ГОиЧС</t>
  </si>
  <si>
    <t>Повышение уровня пожарной безопасности в жилье, за-нимаемом многодетными и малообеспеченными семьями, оборудование помещений противопожарными извещателями</t>
  </si>
  <si>
    <t xml:space="preserve">.-Управление ГО и ЧС, - Управление социальной защиты  города Воткинска;  
- Управление социальной поддержки Администрации города Воткинска.
</t>
  </si>
  <si>
    <t>Создание необходимых условий для повышения уровня защищенности личности, имущества от пожаров, повышение уровня пожарной безопасности, в т.ч. сокращение количества, масштабов и последствий пожаров, оказание практической помощи населению</t>
  </si>
  <si>
    <t>Обеспечение безопасности в местах массового пребывания людей на улицах города</t>
  </si>
  <si>
    <t>Отдел по делам ГО и ЧС                             Управление по делам ГО и ЧС</t>
  </si>
  <si>
    <t>Эксплуатация, обслуживание и развитие аппаратно-программного комплекса "Безопасный город".</t>
  </si>
  <si>
    <t>Снижение количества правонарушений, повышение раскрываемости преступлений, в том числе по горячим следам</t>
  </si>
  <si>
    <t>Организация мониторинга обстановки в местах массового пребывания людей на территории МО "Город Воткинск" и на значимых транспортных развязках.</t>
  </si>
  <si>
    <t xml:space="preserve">Отдел по делам ГО и ЧС                             </t>
  </si>
  <si>
    <t>Организация взаимодействия по обеспечению правопорядка на территории МО "Город Воткинск" при чрезвычайных ситуациях.</t>
  </si>
  <si>
    <t>01</t>
  </si>
  <si>
    <t>Линии связи обслужены,  находятся в рабочем состоянии</t>
  </si>
  <si>
    <t>-</t>
  </si>
  <si>
    <t>"Развитие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годы"</t>
  </si>
  <si>
    <t>Имущество гражданской обороны находится в сохранности</t>
  </si>
  <si>
    <t>Имущество оперативной группы учтено и находится на хранении.</t>
  </si>
  <si>
    <t>Помещение Администрации города Воткинска оборудовано системой автоматической пожарно-охранной сигнализации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</si>
  <si>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</si>
  <si>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</si>
  <si>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</si>
  <si>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</si>
  <si>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И</t>
  </si>
  <si>
    <t>Рз</t>
  </si>
  <si>
    <t>Пр</t>
  </si>
  <si>
    <t>ЦС</t>
  </si>
  <si>
    <t>ВР</t>
  </si>
  <si>
    <t>2020 год</t>
  </si>
  <si>
    <t>2021 год</t>
  </si>
  <si>
    <t>2022 год</t>
  </si>
  <si>
    <t>2023 год</t>
  </si>
  <si>
    <t>2024 год</t>
  </si>
  <si>
    <t>Развитие гражданской обороны, системы предупреждения и ликвидации последствий чрезвычайных ситуаций, реализация мер пожарной безопасности</t>
  </si>
  <si>
    <t>Всего</t>
  </si>
  <si>
    <t>Совершенствование нормативно-правовой базы системы гражданской обороны города Воткинска. Разработка и корректировка плана ГО города Воткинска, планов спасательных служб</t>
  </si>
  <si>
    <t>0610161900</t>
  </si>
  <si>
    <t>Подготовка и содержание в готовности необходимых сил и средств для зашиты населения и территорий; проведение аварийно-спасательных и других неотложных работ</t>
  </si>
  <si>
    <t>Поддержание в готовности, развитие комплексной системы экстренного оповещения населения (КСОН), попадающего в зону катастрофического затопления при порыве или экстренной сработки гидротехнического сооружения на плотине Воткинского пруда.</t>
  </si>
  <si>
    <t>Поддержание в готовности автоматизированного рабочего места АСЦО (в т.ч. АСЦО, ОКСИОН, КСОН, «Рупор»).</t>
  </si>
  <si>
    <t>Поддержание в работоспособном состоянии автоматизированного рабочего места оператора системы обработки экстренных вызовов «112»</t>
  </si>
  <si>
    <t>Приобретение и обслуживание ИРС, входящих в состав Единой ГИС</t>
  </si>
  <si>
    <t>Организация и проведение мероприятий, развивающих навыки безопасности проживания и повышающих культуру жизнедеятельности («Школа безопасности», «Соревнования санитарных постов», «Соревнования звеньев пожаротушения»)</t>
  </si>
  <si>
    <t>09</t>
  </si>
  <si>
    <t>0610561900</t>
  </si>
  <si>
    <t>0610661900</t>
  </si>
  <si>
    <t>Организация привлечения дополнительных сил для осуществления тушения пожаров (загораний) и проведение аварийно-спасательных работ, связанных с ними на объектах государственной/муниципальной собственности, а также объектов жилого сектора, расположенных на территории МО "Город Воткинск".</t>
  </si>
  <si>
    <t>0620161900</t>
  </si>
  <si>
    <t>Организация мероприятия по мерам пожарной безопасности среди населения МО "Город Воткинск" проведение просветительской работы в области соблюдения пожарной безопасности, в т.ч. в быту, в жилом секторе, на садовых участках. Выпуск и распространение памяток по пожарной безопасности, в т.ч. размещение социальной рекламы</t>
  </si>
  <si>
    <t>Участие в совместных рейдах по проверке мест проживания социально не защищенных групп населения, многодетных семей, семей осуществляющих опеку над несовершеннолетними детьми, престарелыми людьми и инвалидами</t>
  </si>
  <si>
    <t>Оборудование охранно-пожарной сигнализацией помещений Администрации города Воткинска</t>
  </si>
  <si>
    <t xml:space="preserve">Установка пожарных извещателей  в жилье многодетных и малообеспеченных семей </t>
  </si>
  <si>
    <t>0630161900</t>
  </si>
  <si>
    <t>Форма 1.</t>
  </si>
  <si>
    <t>Отчет о реализации муниципальной программы Ресурсное обеспечение реализации муниципальной прграммы за счет средств бюджета муниципального образования "Город Воткинск"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</si>
  <si>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</si>
  <si>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</si>
  <si>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</si>
  <si>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</si>
  <si>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Администрации города Воткинска</t>
  </si>
  <si>
    <t>О внесении изменений в муниципальную  программу «Безопасность». Внесены изменения в  раздел «Ресурсное обеспечение»"</t>
  </si>
  <si>
    <t>О внесении изменений в муниципальную  программу «Безопасность». Внесены изменения в текстовую часть Мероприятий</t>
  </si>
  <si>
    <t>Сведения о внесенных за отчетный период изменениях в муниципальную программу</t>
  </si>
  <si>
    <t>Форма 6.</t>
  </si>
  <si>
    <r>
      <t xml:space="preserve">по состоянию на </t>
    </r>
    <r>
      <rPr>
        <sz val="12"/>
        <rFont val="Times New Roman"/>
        <family val="1"/>
      </rPr>
      <t xml:space="preserve"> 01.01.2022</t>
    </r>
  </si>
  <si>
    <t>Лимиты не доведена</t>
  </si>
  <si>
    <t>Лимиты не доведены</t>
  </si>
  <si>
    <t xml:space="preserve">На сайте Администрации, в СМИ и на электронных светодиодных табло, для населения города Воткинска, размещены: 119 оперативных предупреждений, 35 сообщений,  в т.ч. Памятки "Если укусил клещ", "Что делать, если разбился градусник", "Внимание, особый противопожарный режим!" </t>
  </si>
  <si>
    <t>Проверена работа спасательных постов и комплектация информационных щитов на городском муниципальном пляже и пляже "Остров". В местех несанкционированного массового купания проведеро наличие информационных аншлагов и запрещающих знаков "Купание запрещено" (16 шт).В СМИ размещены информационные статьи: "Безопасность на воде", "Учения на Воткинском пруду", "Запрет выхода на лед"</t>
  </si>
  <si>
    <t>Заключен Договор по организации и осуществлению тушения пожаров с ООО "РН-Пожарная безопасность". 26.11.2021 привлечение сил на тушение пожара ул. Черниховского, 25 (2часа 15минут)</t>
  </si>
  <si>
    <t>На сайте Администрации, в СМИ и на электронных светодиодных табло, для населения города Воткинска, размещены агитационные материалы и памятки по соблюдению правил и мер пожарной безопасности. Выпущено 362 памятки по пожарной безопасности с реди населения. 
На сайте Администрации рпзменщены 27  информационных статей. На странице ВК ЕДДС: "Внимание, особый противопожарный режим!" Потерялся в лесу, увидел утопающего или заметил пожар"</t>
  </si>
  <si>
    <r>
      <rPr>
        <sz val="7"/>
        <rFont val="Times New Roman"/>
        <family val="1"/>
      </rPr>
      <t xml:space="preserve">Проведена акарицидная (противоклещевая) обработка территории МО "Город  Воткинск"                                                                                                                 
</t>
    </r>
    <r>
      <rPr>
        <u val="single"/>
        <sz val="7"/>
        <rFont val="Times New Roman"/>
        <family val="1"/>
      </rPr>
      <t>1этап</t>
    </r>
    <r>
      <rPr>
        <sz val="7"/>
        <rFont val="Times New Roman"/>
        <family val="1"/>
      </rPr>
      <t xml:space="preserve">  В количестве 55  га в период с 17 мая 2021 по 15 июня 2021 года на следующих территориях:
 1. Микрорайон "Восточный" (5га)
2. Муниципальное городское кладбище "Северное" (2га)
3. Муниципальное городское кладбище "Южное" (2га)
4. Территория микрорайона «Березовка» (35 га):
      - "Тропа здоровья" (от КДЦ «Октябрь» через лесной массив до  оздоровительного лагеря "Чайка") (6,5 га);
     - прибрежная территория  "Бабушкина дача" (1га)
      -побережье Воткинского пруда от городского пляжа до "Каменного мыса" (27,5га)
5. Территория Муниципального автономного образовательного учреждения дополнительного образования детей «Центр детского творчества» (Детский парк) (5га) 
6. Территория района Вогулка  -лесополоса (2га).
7. р-н Гульбище (вдоль СНТ "Сад № 8" с захватом лесного массива) (2га)
 8. Лесной массив вдоль ул. Подлесная (2 га)
</t>
    </r>
    <r>
      <rPr>
        <u val="single"/>
        <sz val="7"/>
        <rFont val="Times New Roman"/>
        <family val="1"/>
      </rPr>
      <t>2этап</t>
    </r>
    <r>
      <rPr>
        <sz val="7"/>
        <rFont val="Times New Roman"/>
        <family val="1"/>
      </rPr>
      <t xml:space="preserve"> В количестве 90 га в период с 01 сентября  2021 по 30 сентября 2021 года на следующих территориях:
 1. Микрорайон "Восточный" (5га)
2. Муниципальное городское кладбище "Северное" (2га)
3. Муниципальное городское кладбище «Северо-восточное» (2 га)
4. Муниципальное городское кладбище "Южное" (2га)
5. Территория микрорайона «Березовка» (61 га):
     - "Тропа здоровья" (от КДЦ «Октябрь» через лесной массив до  оздоровительного лагеря "Чайка") (20 га);
   - лыжная трасса (5 га)
  - прибрежная территория  "Бабушкина дача" (2 га)
     - побережье Воткинского пруда от городского пляжа до "Каменного мыса" (34 га)
6. Территория района Вогулка  -лесополоса (8 га).
7. р-н Гульбище (вдоль СНТ "Сад № 8" с захватом лесного массива) (8 га)
 8. Лесной массив вдоль ул. Подлесная (2 га)
</t>
    </r>
    <r>
      <rPr>
        <u val="single"/>
        <sz val="7"/>
        <rFont val="Times New Roman"/>
        <family val="1"/>
      </rPr>
      <t>3эап</t>
    </r>
    <r>
      <rPr>
        <sz val="7"/>
        <rFont val="Times New Roman"/>
        <family val="1"/>
      </rPr>
      <t xml:space="preserve"> В количестве 5  га в период с 01 октября 2021 по 30 октября 2021 года на следующих территориях - Лесной массив, примыкающий с северной стороны северного  кладбища и северо-восточного кладбища шириной 30 м.</t>
    </r>
    <r>
      <rPr>
        <b/>
        <u val="single"/>
        <sz val="9"/>
        <rFont val="Times New Roman"/>
        <family val="1"/>
      </rPr>
      <t xml:space="preserve">
</t>
    </r>
  </si>
  <si>
    <r>
      <rPr>
        <sz val="6"/>
        <rFont val="Times New Roman"/>
        <family val="1"/>
      </rPr>
      <t xml:space="preserve">Проведена барьерная  дератизация территории МО "Город Воткинск",                                                                                           </t>
    </r>
    <r>
      <rPr>
        <u val="single"/>
        <sz val="6"/>
        <rFont val="Times New Roman"/>
        <family val="1"/>
      </rPr>
      <t>1 этап</t>
    </r>
    <r>
      <rPr>
        <sz val="6"/>
        <rFont val="Times New Roman"/>
        <family val="1"/>
      </rPr>
      <t xml:space="preserve">: В количестве 15 га в период  с 17 мая 2021 по 15 июня 2021 года на следующих территориях:
 1. Микрорайон  "Восточный" (5га)
 2. Муниципальное городское кладбище "Северное" (2га)
 3. Муниципальное городское кладбище "Южное" (1га)
 4. Территория микрорайона «Березовка»:
 - от МАУК КДЦ «Октябрь» до оздоровительного лагеря «Чайка»)  (6 га)
 5. Территория городских свалок (1га) (в количестве 18 объектов)
</t>
    </r>
    <r>
      <rPr>
        <u val="single"/>
        <sz val="6"/>
        <rFont val="Times New Roman"/>
        <family val="1"/>
      </rPr>
      <t>2этап.</t>
    </r>
    <r>
      <rPr>
        <sz val="6"/>
        <rFont val="Times New Roman"/>
        <family val="1"/>
      </rPr>
      <t xml:space="preserve">В количестве 15га в период  с 01 сентября  2021 по 30 сентября 2021 года на следующих территориях:
 1. Микрорайон  "Восточный" (5га)
 2. Муниципальное городское кладбище "Северное" (2га)
 3. Муниципальное городское кладбище "Южное" (1га)
 4. Территория микрорайона «Березовка»:
 - от МАУК КДЦ «Октябрь» до оздоровительного лагеря «Чайка»)  (6 га)
 5. Территория городских свалок (1га) (в количестве 18 объектов)
</t>
    </r>
    <r>
      <rPr>
        <u val="single"/>
        <sz val="6"/>
        <rFont val="Times New Roman"/>
        <family val="1"/>
      </rPr>
      <t>3этап</t>
    </r>
    <r>
      <rPr>
        <sz val="6"/>
        <rFont val="Times New Roman"/>
        <family val="1"/>
      </rPr>
      <t>. В количестве 6 га в период с 01 октября 2021г. по 30 октября 2021 г на следующих территориях:
1. Муниципальное городское кладбище "Северное" (2га)
2. Муниципальное городское кладбище «Северо-восточное» (2 га)
3. Муниципальное городское кладбище "Южное" (2га)</t>
    </r>
    <r>
      <rPr>
        <sz val="9"/>
        <rFont val="Times New Roman"/>
        <family val="1"/>
      </rPr>
      <t xml:space="preserve">
</t>
    </r>
  </si>
  <si>
    <t>Установлено  1523 пожарных извещателей в 330 многодетной и малообеспеченной семье</t>
  </si>
  <si>
    <t>по состоянию на 01.01.2022</t>
  </si>
  <si>
    <t>0610561900 0610561909</t>
  </si>
  <si>
    <t>План на конец отчетного 2020  года</t>
  </si>
  <si>
    <t>Факт на начало отчетного периода (за2020 год)</t>
  </si>
  <si>
    <t>0610261900</t>
  </si>
  <si>
    <t>0610361900</t>
  </si>
  <si>
    <t>0610461900</t>
  </si>
  <si>
    <t>0620261900</t>
  </si>
  <si>
    <t>0620361900</t>
  </si>
  <si>
    <t>0620461900</t>
  </si>
  <si>
    <t>0620561900 0620561909</t>
  </si>
  <si>
    <t xml:space="preserve">Обучено  в области ГО - 1405 человек </t>
  </si>
  <si>
    <t>Подготовлено и обучено  в области ГО  - 100 человек</t>
  </si>
  <si>
    <t>Принято и обработано 114 744  заявок и обращений от граждан</t>
  </si>
  <si>
    <t>Функционирует 29 точек видеонаблюдения на территории МО "Город  Воткинск"  с выводом информации на пульт управления ЕДДС, в т.ч. ежемесячное обслуживание видеокамер (трафик, электрическая энергия, аренда опор).  Данные по запросу ММО МВД России "Воткинский" предоставлялись 75 раз.</t>
  </si>
  <si>
    <t>7 Постановлений Администрации города Воткинска. 
2 Распоряжения Руководителя ГО – Главы МО «Город Воткинск»
10 Решений КЧС и ОПБ
12 Распоряжений КЧС и ОПБ</t>
  </si>
  <si>
    <t>Обучено 37 руководителей формирований гражданской обороны</t>
  </si>
  <si>
    <t>Проведено 52 тренировки по обеспечению организации дежурно-диспетчерских услуг.  Проведено 52 оповещения руководства Администрации города Воткинска, дежурно-диспетчерских служб и населения. Проведена проверки АСЦО 03.03.2021г; 06.10.2021г</t>
  </si>
  <si>
    <t>Проведены гордские соревновани Школа безопасности 14.05.2021. Участвовало 10 школ по 6 человек в команде.  С 7 по 9 сентября 2021 года среди команд Горнозаводского, Гремячинского, Можгинского, Очерского, Пермского, Увинского ЛПУМГ, УМТСиК были проведены соревнования санитарных постов. Участвовало 7 команд по 4 человека
23 сентября 2021 года проведены городские соревнования «Игры-спасателей - 2021». В соревнованиях приняли участие учащиеся 8-9 классов 14 общеобразовательных учреждений города Воткинска. В команде 6 человек</t>
  </si>
  <si>
    <t>Сертификат на обслуживание узлов защищенной сети "Служба 112". Произведено техническое обслуживание сервера для обработки информации, перепрограммирование рабочего места</t>
  </si>
  <si>
    <t>Решение КЧС и ОПБ №2 от 24.02.2021 "О подготовке к пропуску весеннего паводка 2021".  Распоряжение КЧС и ОПБ № 4 от 14.04.2021 "Об ограничении выхода гражданс на лед в акватории Воткинского пруда". Распоряжение КЧС и ОПБ № 7 от 25.05.2021 " Об организации подготовки к летнему купальному сезону 2021 года и мерах по обеспечению безопасности людей на водных объектах". Решение КЧС и ОПБ № 7 от 08.06.2021 "Об организации подготовки к открытию летнего купального сезона 2021 года, проведении специального учения на воде и вопросах обеспечения пожарной безопасности". С 01.06.21 Месячник безопасности на воде. Проведены ежедневные рейды по патрулированию акватории водоемов, располженных на территории города.   . Распоряжение КЧС и ОПБ № 9 от 10.11.2021 «О мерах по обеспечению безопасности людей на водных объектах муниципального образования «Город Воткинск» в зимний период»
Распоряжение КЧС и ОПБ № 10 от 15.11.2021 «Об ограничении выхода граждан на лед акватории Воткинского пруда»
Специальное учение по взаимодействию сил и средств, предназначенных для спасения людей на Воткинском пруду 16.06.2021
Месячник безопасности на водных объектах в зимний период с 15.11.2021</t>
  </si>
  <si>
    <t>Проведено 72 совместных рейда  по проверке пожарной безопасности мест проживания социально незащищенных групп населения, многодетных семьях, в т.ч. рейды   КДН 27</t>
  </si>
  <si>
    <t>28.012021</t>
  </si>
  <si>
    <t>27 Января 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</si>
</sst>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8.5"/>
      <color indexed="8"/>
      <name val="Times New Roman"/>
      <family val="1"/>
    </font>
    <font>
      <b/>
      <u val="single"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u val="single"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76" fillId="0" borderId="0" xfId="0" applyFont="1" applyAlignment="1">
      <alignment/>
    </xf>
    <xf numFmtId="0" fontId="76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2" fontId="76" fillId="0" borderId="0" xfId="0" applyNumberFormat="1" applyFont="1" applyAlignment="1">
      <alignment/>
    </xf>
    <xf numFmtId="0" fontId="77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74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7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76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12" borderId="10" xfId="0" applyNumberFormat="1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justify" vertical="top" wrapText="1"/>
    </xf>
    <xf numFmtId="0" fontId="3" fillId="12" borderId="10" xfId="0" applyFont="1" applyFill="1" applyBorder="1" applyAlignment="1">
      <alignment horizontal="justify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justify" vertical="center" wrapText="1"/>
    </xf>
    <xf numFmtId="49" fontId="3" fillId="6" borderId="10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left" vertical="top" wrapText="1"/>
    </xf>
    <xf numFmtId="0" fontId="78" fillId="0" borderId="10" xfId="0" applyFont="1" applyBorder="1" applyAlignment="1">
      <alignment vertical="top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top" wrapText="1"/>
    </xf>
    <xf numFmtId="49" fontId="79" fillId="6" borderId="10" xfId="0" applyNumberFormat="1" applyFont="1" applyFill="1" applyBorder="1" applyAlignment="1">
      <alignment horizontal="center" vertical="top"/>
    </xf>
    <xf numFmtId="0" fontId="79" fillId="6" borderId="10" xfId="0" applyFont="1" applyFill="1" applyBorder="1" applyAlignment="1">
      <alignment horizontal="center" vertical="top"/>
    </xf>
    <xf numFmtId="0" fontId="78" fillId="0" borderId="10" xfId="0" applyNumberFormat="1" applyFont="1" applyFill="1" applyBorder="1" applyAlignment="1">
      <alignment vertical="top" wrapText="1"/>
    </xf>
    <xf numFmtId="0" fontId="77" fillId="0" borderId="10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horizontal="center" vertical="top" wrapText="1"/>
    </xf>
    <xf numFmtId="0" fontId="79" fillId="6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vertical="top"/>
    </xf>
    <xf numFmtId="49" fontId="79" fillId="0" borderId="10" xfId="0" applyNumberFormat="1" applyFont="1" applyFill="1" applyBorder="1" applyAlignment="1">
      <alignment horizontal="center" vertical="top"/>
    </xf>
    <xf numFmtId="0" fontId="79" fillId="0" borderId="10" xfId="0" applyFont="1" applyFill="1" applyBorder="1" applyAlignment="1">
      <alignment horizontal="center" vertical="top"/>
    </xf>
    <xf numFmtId="0" fontId="82" fillId="0" borderId="10" xfId="0" applyFont="1" applyFill="1" applyBorder="1" applyAlignment="1">
      <alignment horizontal="center" vertical="top"/>
    </xf>
    <xf numFmtId="49" fontId="82" fillId="0" borderId="10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vertical="top"/>
    </xf>
    <xf numFmtId="0" fontId="78" fillId="0" borderId="10" xfId="0" applyFont="1" applyFill="1" applyBorder="1" applyAlignment="1">
      <alignment horizontal="justify" vertical="top" wrapText="1"/>
    </xf>
    <xf numFmtId="0" fontId="3" fillId="12" borderId="10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vertical="top" wrapText="1"/>
    </xf>
    <xf numFmtId="49" fontId="82" fillId="6" borderId="10" xfId="0" applyNumberFormat="1" applyFont="1" applyFill="1" applyBorder="1" applyAlignment="1">
      <alignment horizontal="center" vertical="top"/>
    </xf>
    <xf numFmtId="0" fontId="82" fillId="6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83" fillId="0" borderId="13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vertical="top" wrapText="1"/>
    </xf>
    <xf numFmtId="0" fontId="84" fillId="6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center"/>
    </xf>
    <xf numFmtId="0" fontId="76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horizontal="center" vertical="center"/>
    </xf>
    <xf numFmtId="172" fontId="87" fillId="0" borderId="10" xfId="0" applyNumberFormat="1" applyFont="1" applyBorder="1" applyAlignment="1">
      <alignment vertical="center"/>
    </xf>
    <xf numFmtId="0" fontId="85" fillId="0" borderId="10" xfId="0" applyFont="1" applyFill="1" applyBorder="1" applyAlignment="1">
      <alignment vertical="center" wrapText="1"/>
    </xf>
    <xf numFmtId="0" fontId="86" fillId="12" borderId="10" xfId="0" applyFont="1" applyFill="1" applyBorder="1" applyAlignment="1">
      <alignment vertical="center" wrapText="1"/>
    </xf>
    <xf numFmtId="0" fontId="86" fillId="12" borderId="10" xfId="0" applyFont="1" applyFill="1" applyBorder="1" applyAlignment="1">
      <alignment horizontal="center" vertical="center"/>
    </xf>
    <xf numFmtId="172" fontId="87" fillId="12" borderId="10" xfId="0" applyNumberFormat="1" applyFont="1" applyFill="1" applyBorder="1" applyAlignment="1">
      <alignment vertical="center"/>
    </xf>
    <xf numFmtId="0" fontId="85" fillId="12" borderId="10" xfId="0" applyFont="1" applyFill="1" applyBorder="1" applyAlignment="1">
      <alignment vertical="center" wrapText="1"/>
    </xf>
    <xf numFmtId="0" fontId="85" fillId="12" borderId="10" xfId="0" applyFont="1" applyFill="1" applyBorder="1" applyAlignment="1">
      <alignment horizontal="center" vertical="center"/>
    </xf>
    <xf numFmtId="172" fontId="76" fillId="12" borderId="10" xfId="0" applyNumberFormat="1" applyFont="1" applyFill="1" applyBorder="1" applyAlignment="1">
      <alignment vertical="center"/>
    </xf>
    <xf numFmtId="49" fontId="85" fillId="6" borderId="10" xfId="0" applyNumberFormat="1" applyFont="1" applyFill="1" applyBorder="1" applyAlignment="1">
      <alignment horizontal="center" vertical="center"/>
    </xf>
    <xf numFmtId="0" fontId="85" fillId="6" borderId="10" xfId="0" applyFont="1" applyFill="1" applyBorder="1" applyAlignment="1">
      <alignment horizontal="center" vertical="center"/>
    </xf>
    <xf numFmtId="0" fontId="85" fillId="6" borderId="10" xfId="0" applyFont="1" applyFill="1" applyBorder="1" applyAlignment="1">
      <alignment vertical="center" wrapText="1"/>
    </xf>
    <xf numFmtId="0" fontId="88" fillId="6" borderId="10" xfId="0" applyFont="1" applyFill="1" applyBorder="1" applyAlignment="1">
      <alignment vertical="center" wrapText="1"/>
    </xf>
    <xf numFmtId="172" fontId="76" fillId="6" borderId="10" xfId="0" applyNumberFormat="1" applyFont="1" applyFill="1" applyBorder="1" applyAlignment="1">
      <alignment vertical="center"/>
    </xf>
    <xf numFmtId="49" fontId="85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172" fontId="76" fillId="0" borderId="10" xfId="0" applyNumberFormat="1" applyFont="1" applyBorder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0" fontId="85" fillId="6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1" fillId="6" borderId="10" xfId="0" applyFont="1" applyFill="1" applyBorder="1" applyAlignment="1">
      <alignment vertical="center" wrapText="1"/>
    </xf>
    <xf numFmtId="0" fontId="83" fillId="0" borderId="13" xfId="0" applyFont="1" applyBorder="1" applyAlignment="1">
      <alignment vertical="center" wrapText="1"/>
    </xf>
    <xf numFmtId="0" fontId="22" fillId="6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9" fillId="6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49" fontId="85" fillId="12" borderId="10" xfId="0" applyNumberFormat="1" applyFont="1" applyFill="1" applyBorder="1" applyAlignment="1">
      <alignment horizontal="center" vertical="center"/>
    </xf>
    <xf numFmtId="0" fontId="85" fillId="12" borderId="10" xfId="0" applyFont="1" applyFill="1" applyBorder="1" applyAlignment="1">
      <alignment horizontal="center" vertical="center" wrapText="1"/>
    </xf>
    <xf numFmtId="0" fontId="79" fillId="12" borderId="10" xfId="0" applyFont="1" applyFill="1" applyBorder="1" applyAlignment="1">
      <alignment vertical="center"/>
    </xf>
    <xf numFmtId="0" fontId="78" fillId="0" borderId="10" xfId="0" applyNumberFormat="1" applyFont="1" applyBorder="1" applyAlignment="1">
      <alignment vertical="center" wrapText="1"/>
    </xf>
    <xf numFmtId="0" fontId="79" fillId="12" borderId="10" xfId="0" applyFont="1" applyFill="1" applyBorder="1" applyAlignment="1">
      <alignment vertical="center" wrapText="1"/>
    </xf>
    <xf numFmtId="0" fontId="79" fillId="6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justify"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15" fillId="0" borderId="0" xfId="0" applyFont="1" applyFill="1" applyAlignment="1">
      <alignment vertical="center"/>
    </xf>
    <xf numFmtId="0" fontId="91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9" fontId="80" fillId="0" borderId="10" xfId="0" applyNumberFormat="1" applyFont="1" applyBorder="1" applyAlignment="1">
      <alignment horizontal="center" vertical="center" wrapText="1"/>
    </xf>
    <xf numFmtId="172" fontId="7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74" fillId="0" borderId="0" xfId="0" applyFont="1" applyBorder="1" applyAlignment="1">
      <alignment horizontal="left" wrapText="1"/>
    </xf>
    <xf numFmtId="0" fontId="78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49" fontId="86" fillId="0" borderId="10" xfId="0" applyNumberFormat="1" applyFont="1" applyBorder="1" applyAlignment="1">
      <alignment horizontal="center" vertical="center"/>
    </xf>
    <xf numFmtId="49" fontId="86" fillId="12" borderId="10" xfId="0" applyNumberFormat="1" applyFont="1" applyFill="1" applyBorder="1" applyAlignment="1">
      <alignment horizontal="center" vertical="center"/>
    </xf>
    <xf numFmtId="0" fontId="86" fillId="12" borderId="10" xfId="0" applyFont="1" applyFill="1" applyBorder="1" applyAlignment="1">
      <alignment horizontal="center" vertical="center"/>
    </xf>
    <xf numFmtId="0" fontId="86" fillId="12" borderId="10" xfId="0" applyFont="1" applyFill="1" applyBorder="1" applyAlignment="1">
      <alignment horizontal="center" vertical="center" wrapText="1"/>
    </xf>
    <xf numFmtId="0" fontId="86" fillId="12" borderId="10" xfId="0" applyFont="1" applyFill="1" applyBorder="1" applyAlignment="1">
      <alignment vertical="center" wrapText="1"/>
    </xf>
    <xf numFmtId="0" fontId="75" fillId="0" borderId="0" xfId="0" applyFont="1" applyAlignment="1">
      <alignment horizontal="right"/>
    </xf>
    <xf numFmtId="0" fontId="9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85" fillId="0" borderId="10" xfId="0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86" fillId="0" borderId="14" xfId="0" applyFont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83" fillId="0" borderId="13" xfId="0" applyFont="1" applyFill="1" applyBorder="1" applyAlignment="1">
      <alignment horizontal="left" vertical="top" wrapText="1"/>
    </xf>
    <xf numFmtId="0" fontId="83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justify" wrapText="1"/>
    </xf>
    <xf numFmtId="0" fontId="7" fillId="0" borderId="16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left" vertical="center" wrapText="1"/>
    </xf>
    <xf numFmtId="172" fontId="5" fillId="0" borderId="15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6" borderId="1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3.28125" style="22" customWidth="1"/>
    <col min="6" max="6" width="27.8515625" style="22" customWidth="1"/>
    <col min="7" max="7" width="16.8515625" style="22" customWidth="1"/>
    <col min="8" max="8" width="5.421875" style="22" customWidth="1"/>
    <col min="9" max="10" width="4.00390625" style="22" customWidth="1"/>
    <col min="11" max="11" width="10.140625" style="22" customWidth="1"/>
    <col min="12" max="12" width="4.57421875" style="22" customWidth="1"/>
    <col min="13" max="15" width="10.57421875" style="22" customWidth="1"/>
    <col min="16" max="17" width="8.8515625" style="22" customWidth="1"/>
    <col min="18" max="16384" width="9.140625" style="22" customWidth="1"/>
  </cols>
  <sheetData>
    <row r="1" spans="1:17" s="21" customFormat="1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7" t="s">
        <v>28</v>
      </c>
      <c r="O1" s="197"/>
      <c r="P1" s="197"/>
      <c r="Q1" s="197"/>
    </row>
    <row r="2" spans="1:17" s="21" customFormat="1" ht="35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8" t="s">
        <v>50</v>
      </c>
      <c r="O2" s="198"/>
      <c r="P2" s="198"/>
      <c r="Q2" s="198"/>
    </row>
    <row r="3" spans="1:17" s="21" customFormat="1" ht="3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9" t="s">
        <v>65</v>
      </c>
      <c r="O3" s="199"/>
      <c r="P3" s="199"/>
      <c r="Q3" s="199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00"/>
      <c r="O4" s="200"/>
      <c r="P4" s="200"/>
      <c r="Q4" s="200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04" t="s">
        <v>64</v>
      </c>
      <c r="O5" s="204"/>
      <c r="P5" s="204"/>
      <c r="Q5" s="204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05" t="s">
        <v>247</v>
      </c>
      <c r="O6" s="205"/>
      <c r="P6" s="205"/>
      <c r="Q6" s="205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6"/>
      <c r="O7" s="206"/>
      <c r="P7" s="206"/>
      <c r="Q7" s="206"/>
    </row>
    <row r="8" spans="1:17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4"/>
      <c r="Q8" s="4"/>
    </row>
    <row r="9" spans="1:17" s="21" customFormat="1" ht="66" customHeight="1">
      <c r="A9" s="203" t="s">
        <v>63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</row>
    <row r="10" spans="1:17" s="21" customFormat="1" ht="17.25" customHeight="1">
      <c r="A10" s="201" t="s">
        <v>214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17" s="21" customFormat="1" ht="17.25" customHeight="1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21" customFormat="1" ht="17.25" customHeight="1">
      <c r="A12" s="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</sheetData>
  <sheetProtection/>
  <mergeCells count="9">
    <mergeCell ref="N1:Q1"/>
    <mergeCell ref="N2:Q2"/>
    <mergeCell ref="N3:Q3"/>
    <mergeCell ref="N4:Q4"/>
    <mergeCell ref="A10:Q10"/>
    <mergeCell ref="A9:Q9"/>
    <mergeCell ref="N5:Q5"/>
    <mergeCell ref="N6:Q6"/>
    <mergeCell ref="N7:Q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6" max="6" width="30.00390625" style="0" customWidth="1"/>
    <col min="7" max="7" width="20.00390625" style="0" customWidth="1"/>
    <col min="13" max="17" width="9.28125" style="0" bestFit="1" customWidth="1"/>
  </cols>
  <sheetData>
    <row r="1" spans="12:17" ht="15">
      <c r="L1" s="212" t="s">
        <v>203</v>
      </c>
      <c r="M1" s="212"/>
      <c r="N1" s="212"/>
      <c r="O1" s="212"/>
      <c r="P1" s="212"/>
      <c r="Q1" s="212"/>
    </row>
    <row r="2" spans="1:17" ht="33.75" customHeight="1">
      <c r="A2" s="216" t="s">
        <v>204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8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s="21" customFormat="1" ht="17.25" customHeight="1">
      <c r="A4" s="217" t="s">
        <v>224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s="25" customFormat="1" ht="42" customHeight="1">
      <c r="A5" s="218" t="s">
        <v>73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7" s="25" customFormat="1" ht="15.75" customHeight="1">
      <c r="A6" s="214" t="s">
        <v>66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8" spans="1:17" ht="30" customHeight="1">
      <c r="A8" s="215" t="s">
        <v>10</v>
      </c>
      <c r="B8" s="215"/>
      <c r="C8" s="215"/>
      <c r="D8" s="215"/>
      <c r="E8" s="215"/>
      <c r="F8" s="215" t="s">
        <v>169</v>
      </c>
      <c r="G8" s="215" t="s">
        <v>170</v>
      </c>
      <c r="H8" s="215" t="s">
        <v>171</v>
      </c>
      <c r="I8" s="215"/>
      <c r="J8" s="215"/>
      <c r="K8" s="215"/>
      <c r="L8" s="215"/>
      <c r="M8" s="215" t="s">
        <v>172</v>
      </c>
      <c r="N8" s="215"/>
      <c r="O8" s="215"/>
      <c r="P8" s="215"/>
      <c r="Q8" s="215"/>
    </row>
    <row r="9" spans="1:17" ht="30.75" customHeight="1">
      <c r="A9" s="132" t="s">
        <v>15</v>
      </c>
      <c r="B9" s="132" t="s">
        <v>11</v>
      </c>
      <c r="C9" s="132" t="s">
        <v>12</v>
      </c>
      <c r="D9" s="132" t="s">
        <v>13</v>
      </c>
      <c r="E9" s="132" t="s">
        <v>173</v>
      </c>
      <c r="F9" s="215"/>
      <c r="G9" s="215"/>
      <c r="H9" s="132" t="s">
        <v>23</v>
      </c>
      <c r="I9" s="132" t="s">
        <v>174</v>
      </c>
      <c r="J9" s="132" t="s">
        <v>175</v>
      </c>
      <c r="K9" s="132" t="s">
        <v>176</v>
      </c>
      <c r="L9" s="132" t="s">
        <v>177</v>
      </c>
      <c r="M9" s="132" t="s">
        <v>178</v>
      </c>
      <c r="N9" s="132" t="s">
        <v>179</v>
      </c>
      <c r="O9" s="132" t="s">
        <v>180</v>
      </c>
      <c r="P9" s="132" t="s">
        <v>181</v>
      </c>
      <c r="Q9" s="132" t="s">
        <v>182</v>
      </c>
    </row>
    <row r="10" spans="1:17" ht="15">
      <c r="A10" s="132">
        <v>1</v>
      </c>
      <c r="B10" s="132">
        <v>2</v>
      </c>
      <c r="C10" s="132">
        <v>3</v>
      </c>
      <c r="D10" s="132">
        <v>4</v>
      </c>
      <c r="E10" s="132">
        <v>5</v>
      </c>
      <c r="F10" s="132">
        <v>6</v>
      </c>
      <c r="G10" s="132">
        <v>7</v>
      </c>
      <c r="H10" s="132">
        <v>8</v>
      </c>
      <c r="I10" s="132">
        <v>9</v>
      </c>
      <c r="J10" s="132">
        <v>10</v>
      </c>
      <c r="K10" s="132">
        <v>11</v>
      </c>
      <c r="L10" s="132">
        <v>12</v>
      </c>
      <c r="M10" s="132">
        <v>13</v>
      </c>
      <c r="N10" s="132">
        <v>14</v>
      </c>
      <c r="O10" s="132">
        <v>15</v>
      </c>
      <c r="P10" s="132">
        <v>16</v>
      </c>
      <c r="Q10" s="132">
        <v>17</v>
      </c>
    </row>
    <row r="11" spans="1:17" ht="15">
      <c r="A11" s="207" t="s">
        <v>67</v>
      </c>
      <c r="B11" s="219">
        <v>0</v>
      </c>
      <c r="C11" s="219"/>
      <c r="D11" s="219"/>
      <c r="E11" s="220"/>
      <c r="F11" s="221" t="s">
        <v>183</v>
      </c>
      <c r="G11" s="133" t="s">
        <v>184</v>
      </c>
      <c r="H11" s="134"/>
      <c r="I11" s="134"/>
      <c r="J11" s="134"/>
      <c r="K11" s="134"/>
      <c r="L11" s="134"/>
      <c r="M11" s="135">
        <f>M12+M13</f>
        <v>6298.515999999999</v>
      </c>
      <c r="N11" s="135">
        <f>N12+N13</f>
        <v>5477.5</v>
      </c>
      <c r="O11" s="135">
        <f>O12+O13</f>
        <v>6712.999999999999</v>
      </c>
      <c r="P11" s="135">
        <f>P12+P13</f>
        <v>5477.5</v>
      </c>
      <c r="Q11" s="135">
        <f>Q12+Q13</f>
        <v>5477.5</v>
      </c>
    </row>
    <row r="12" spans="1:17" ht="15">
      <c r="A12" s="207"/>
      <c r="B12" s="219"/>
      <c r="C12" s="219"/>
      <c r="D12" s="219"/>
      <c r="E12" s="220"/>
      <c r="F12" s="222"/>
      <c r="G12" s="136" t="s">
        <v>110</v>
      </c>
      <c r="H12" s="134">
        <v>933</v>
      </c>
      <c r="I12" s="134"/>
      <c r="J12" s="134"/>
      <c r="K12" s="134"/>
      <c r="L12" s="134"/>
      <c r="M12" s="135"/>
      <c r="N12" s="135"/>
      <c r="O12" s="135"/>
      <c r="P12" s="135"/>
      <c r="Q12" s="135"/>
    </row>
    <row r="13" spans="1:17" ht="15">
      <c r="A13" s="207"/>
      <c r="B13" s="219"/>
      <c r="C13" s="219"/>
      <c r="D13" s="219"/>
      <c r="E13" s="220"/>
      <c r="F13" s="222"/>
      <c r="G13" s="136" t="s">
        <v>111</v>
      </c>
      <c r="H13" s="134">
        <v>933</v>
      </c>
      <c r="I13" s="134"/>
      <c r="J13" s="134"/>
      <c r="K13" s="134"/>
      <c r="L13" s="134"/>
      <c r="M13" s="135">
        <f>M16+M45+M51</f>
        <v>6298.515999999999</v>
      </c>
      <c r="N13" s="135">
        <f>N16+N45+N51</f>
        <v>5477.5</v>
      </c>
      <c r="O13" s="135">
        <f>O16+O45+O51</f>
        <v>6712.999999999999</v>
      </c>
      <c r="P13" s="135">
        <f>P16+P45+P51</f>
        <v>5477.5</v>
      </c>
      <c r="Q13" s="135">
        <f>Q16+Q45+Q51</f>
        <v>5477.5</v>
      </c>
    </row>
    <row r="14" spans="1:17" ht="15">
      <c r="A14" s="208" t="s">
        <v>67</v>
      </c>
      <c r="B14" s="209">
        <v>1</v>
      </c>
      <c r="C14" s="209"/>
      <c r="D14" s="209"/>
      <c r="E14" s="210"/>
      <c r="F14" s="211" t="s">
        <v>69</v>
      </c>
      <c r="G14" s="137" t="s">
        <v>184</v>
      </c>
      <c r="H14" s="138"/>
      <c r="I14" s="138"/>
      <c r="J14" s="138"/>
      <c r="K14" s="138"/>
      <c r="L14" s="138"/>
      <c r="M14" s="139">
        <f>M15+M16</f>
        <v>5559.815999999999</v>
      </c>
      <c r="N14" s="139">
        <f>N15+N16</f>
        <v>5257.1</v>
      </c>
      <c r="O14" s="139">
        <f>O15+O16</f>
        <v>5866.599999999999</v>
      </c>
      <c r="P14" s="139">
        <f>P15+P16</f>
        <v>5257.1</v>
      </c>
      <c r="Q14" s="139">
        <f>Q15+Q16</f>
        <v>5257.1</v>
      </c>
    </row>
    <row r="15" spans="1:17" ht="15">
      <c r="A15" s="208"/>
      <c r="B15" s="209"/>
      <c r="C15" s="209"/>
      <c r="D15" s="209"/>
      <c r="E15" s="210"/>
      <c r="F15" s="211"/>
      <c r="G15" s="140" t="s">
        <v>110</v>
      </c>
      <c r="H15" s="141">
        <v>933</v>
      </c>
      <c r="I15" s="141"/>
      <c r="J15" s="141"/>
      <c r="K15" s="141"/>
      <c r="L15" s="141"/>
      <c r="M15" s="142"/>
      <c r="N15" s="142"/>
      <c r="O15" s="142"/>
      <c r="P15" s="142"/>
      <c r="Q15" s="142"/>
    </row>
    <row r="16" spans="1:17" ht="15">
      <c r="A16" s="208"/>
      <c r="B16" s="209"/>
      <c r="C16" s="209"/>
      <c r="D16" s="209"/>
      <c r="E16" s="210"/>
      <c r="F16" s="211"/>
      <c r="G16" s="140" t="s">
        <v>111</v>
      </c>
      <c r="H16" s="141">
        <v>933</v>
      </c>
      <c r="I16" s="141"/>
      <c r="J16" s="141"/>
      <c r="K16" s="141"/>
      <c r="L16" s="141"/>
      <c r="M16" s="142">
        <f>M17+M24+M28+M35+M40+M32</f>
        <v>5559.815999999999</v>
      </c>
      <c r="N16" s="142">
        <f>N17+N24+N28+N35+N40+N32</f>
        <v>5257.1</v>
      </c>
      <c r="O16" s="142">
        <f>O17+O24+O28+O35+O40+O32</f>
        <v>5866.599999999999</v>
      </c>
      <c r="P16" s="142">
        <f>P17+P24+P28+P35+P40+P32</f>
        <v>5257.1</v>
      </c>
      <c r="Q16" s="142">
        <f>Q17+Q24+Q28+Q35+Q40+Q32</f>
        <v>5257.1</v>
      </c>
    </row>
    <row r="17" spans="1:17" ht="24">
      <c r="A17" s="143" t="s">
        <v>67</v>
      </c>
      <c r="B17" s="144">
        <v>1</v>
      </c>
      <c r="C17" s="144">
        <v>1</v>
      </c>
      <c r="D17" s="144"/>
      <c r="E17" s="145"/>
      <c r="F17" s="146" t="s">
        <v>103</v>
      </c>
      <c r="G17" s="145" t="s">
        <v>184</v>
      </c>
      <c r="H17" s="144"/>
      <c r="I17" s="144"/>
      <c r="J17" s="144"/>
      <c r="K17" s="144"/>
      <c r="L17" s="144"/>
      <c r="M17" s="147">
        <f>SUM(M18:M23)</f>
        <v>0</v>
      </c>
      <c r="N17" s="147">
        <f>SUM(N18:N23)</f>
        <v>0</v>
      </c>
      <c r="O17" s="147">
        <f>SUM(O18:O23)</f>
        <v>0</v>
      </c>
      <c r="P17" s="147">
        <f>SUM(P18:P23)</f>
        <v>0</v>
      </c>
      <c r="Q17" s="147">
        <f>SUM(Q18:Q23)</f>
        <v>0</v>
      </c>
    </row>
    <row r="18" spans="1:17" ht="72">
      <c r="A18" s="148" t="s">
        <v>67</v>
      </c>
      <c r="B18" s="149">
        <v>1</v>
      </c>
      <c r="C18" s="149">
        <v>1</v>
      </c>
      <c r="D18" s="149">
        <v>1</v>
      </c>
      <c r="E18" s="150"/>
      <c r="F18" s="151" t="s">
        <v>185</v>
      </c>
      <c r="G18" s="150" t="s">
        <v>111</v>
      </c>
      <c r="H18" s="149">
        <v>933</v>
      </c>
      <c r="I18" s="148" t="s">
        <v>130</v>
      </c>
      <c r="J18" s="149">
        <v>14</v>
      </c>
      <c r="K18" s="148" t="s">
        <v>186</v>
      </c>
      <c r="L18" s="149">
        <v>244</v>
      </c>
      <c r="M18" s="152"/>
      <c r="N18" s="152"/>
      <c r="O18" s="152"/>
      <c r="P18" s="152"/>
      <c r="Q18" s="152"/>
    </row>
    <row r="19" spans="1:17" ht="60">
      <c r="A19" s="148" t="s">
        <v>67</v>
      </c>
      <c r="B19" s="149">
        <v>1</v>
      </c>
      <c r="C19" s="149">
        <v>1</v>
      </c>
      <c r="D19" s="149">
        <v>2</v>
      </c>
      <c r="E19" s="150"/>
      <c r="F19" s="151" t="s">
        <v>187</v>
      </c>
      <c r="G19" s="150" t="s">
        <v>111</v>
      </c>
      <c r="H19" s="149">
        <v>933</v>
      </c>
      <c r="I19" s="148" t="s">
        <v>130</v>
      </c>
      <c r="J19" s="149">
        <v>14</v>
      </c>
      <c r="K19" s="148" t="s">
        <v>186</v>
      </c>
      <c r="L19" s="149">
        <v>244</v>
      </c>
      <c r="M19" s="152"/>
      <c r="N19" s="152"/>
      <c r="O19" s="152"/>
      <c r="P19" s="152"/>
      <c r="Q19" s="152"/>
    </row>
    <row r="20" spans="1:17" ht="24">
      <c r="A20" s="148" t="s">
        <v>67</v>
      </c>
      <c r="B20" s="149">
        <v>1</v>
      </c>
      <c r="C20" s="149">
        <v>1</v>
      </c>
      <c r="D20" s="149">
        <v>3</v>
      </c>
      <c r="E20" s="150"/>
      <c r="F20" s="151" t="s">
        <v>106</v>
      </c>
      <c r="G20" s="150" t="s">
        <v>111</v>
      </c>
      <c r="H20" s="149">
        <v>933</v>
      </c>
      <c r="I20" s="148" t="s">
        <v>130</v>
      </c>
      <c r="J20" s="149">
        <v>14</v>
      </c>
      <c r="K20" s="148" t="s">
        <v>186</v>
      </c>
      <c r="L20" s="149">
        <v>244</v>
      </c>
      <c r="M20" s="152"/>
      <c r="N20" s="152"/>
      <c r="O20" s="152"/>
      <c r="P20" s="152"/>
      <c r="Q20" s="152"/>
    </row>
    <row r="21" spans="1:17" ht="48">
      <c r="A21" s="148" t="s">
        <v>67</v>
      </c>
      <c r="B21" s="149">
        <v>1</v>
      </c>
      <c r="C21" s="149">
        <v>1</v>
      </c>
      <c r="D21" s="149">
        <v>4</v>
      </c>
      <c r="E21" s="153"/>
      <c r="F21" s="151" t="s">
        <v>107</v>
      </c>
      <c r="G21" s="150" t="s">
        <v>111</v>
      </c>
      <c r="H21" s="149">
        <v>933</v>
      </c>
      <c r="I21" s="148" t="s">
        <v>130</v>
      </c>
      <c r="J21" s="149">
        <v>14</v>
      </c>
      <c r="K21" s="148" t="s">
        <v>186</v>
      </c>
      <c r="L21" s="149">
        <v>244</v>
      </c>
      <c r="M21" s="152"/>
      <c r="N21" s="152"/>
      <c r="O21" s="152"/>
      <c r="P21" s="152"/>
      <c r="Q21" s="152"/>
    </row>
    <row r="22" spans="1:17" ht="36">
      <c r="A22" s="148" t="s">
        <v>67</v>
      </c>
      <c r="B22" s="149">
        <v>1</v>
      </c>
      <c r="C22" s="149">
        <v>1</v>
      </c>
      <c r="D22" s="149">
        <v>5</v>
      </c>
      <c r="E22" s="153"/>
      <c r="F22" s="151" t="s">
        <v>108</v>
      </c>
      <c r="G22" s="150" t="s">
        <v>111</v>
      </c>
      <c r="H22" s="149">
        <v>933</v>
      </c>
      <c r="I22" s="148" t="s">
        <v>130</v>
      </c>
      <c r="J22" s="149">
        <v>14</v>
      </c>
      <c r="K22" s="148" t="s">
        <v>186</v>
      </c>
      <c r="L22" s="149">
        <v>244</v>
      </c>
      <c r="M22" s="152"/>
      <c r="N22" s="152"/>
      <c r="O22" s="152"/>
      <c r="P22" s="152"/>
      <c r="Q22" s="152"/>
    </row>
    <row r="23" spans="1:17" ht="48">
      <c r="A23" s="148" t="s">
        <v>67</v>
      </c>
      <c r="B23" s="149">
        <v>1</v>
      </c>
      <c r="C23" s="149">
        <v>1</v>
      </c>
      <c r="D23" s="149">
        <v>6</v>
      </c>
      <c r="E23" s="153"/>
      <c r="F23" s="151" t="s">
        <v>109</v>
      </c>
      <c r="G23" s="150" t="s">
        <v>111</v>
      </c>
      <c r="H23" s="149">
        <v>933</v>
      </c>
      <c r="I23" s="148" t="s">
        <v>130</v>
      </c>
      <c r="J23" s="149">
        <v>14</v>
      </c>
      <c r="K23" s="148" t="s">
        <v>186</v>
      </c>
      <c r="L23" s="149">
        <v>244</v>
      </c>
      <c r="M23" s="152"/>
      <c r="N23" s="152"/>
      <c r="O23" s="152"/>
      <c r="P23" s="152"/>
      <c r="Q23" s="152"/>
    </row>
    <row r="24" spans="1:17" ht="60">
      <c r="A24" s="143" t="s">
        <v>67</v>
      </c>
      <c r="B24" s="144">
        <v>1</v>
      </c>
      <c r="C24" s="144">
        <v>2</v>
      </c>
      <c r="D24" s="144"/>
      <c r="E24" s="154"/>
      <c r="F24" s="146" t="s">
        <v>116</v>
      </c>
      <c r="G24" s="145" t="s">
        <v>111</v>
      </c>
      <c r="H24" s="144">
        <v>933</v>
      </c>
      <c r="I24" s="143" t="s">
        <v>130</v>
      </c>
      <c r="J24" s="144">
        <v>14</v>
      </c>
      <c r="K24" s="143" t="s">
        <v>228</v>
      </c>
      <c r="L24" s="144">
        <v>244</v>
      </c>
      <c r="M24" s="147">
        <f>SUM(M25:M27)</f>
        <v>0</v>
      </c>
      <c r="N24" s="147">
        <f>SUM(N25:N27)</f>
        <v>0</v>
      </c>
      <c r="O24" s="147">
        <f>SUM(O25:O27)</f>
        <v>0</v>
      </c>
      <c r="P24" s="147">
        <f>SUM(P25:P27)</f>
        <v>0</v>
      </c>
      <c r="Q24" s="147">
        <f>SUM(Q25:Q27)</f>
        <v>0</v>
      </c>
    </row>
    <row r="25" spans="1:17" ht="48">
      <c r="A25" s="148" t="s">
        <v>67</v>
      </c>
      <c r="B25" s="149">
        <v>1</v>
      </c>
      <c r="C25" s="149">
        <v>2</v>
      </c>
      <c r="D25" s="149">
        <v>1</v>
      </c>
      <c r="E25" s="153"/>
      <c r="F25" s="155" t="s">
        <v>117</v>
      </c>
      <c r="G25" s="150" t="s">
        <v>111</v>
      </c>
      <c r="H25" s="149">
        <v>933</v>
      </c>
      <c r="I25" s="148" t="s">
        <v>130</v>
      </c>
      <c r="J25" s="149">
        <v>14</v>
      </c>
      <c r="K25" s="148" t="s">
        <v>228</v>
      </c>
      <c r="L25" s="149">
        <v>244</v>
      </c>
      <c r="M25" s="152"/>
      <c r="N25" s="152"/>
      <c r="O25" s="152"/>
      <c r="P25" s="152"/>
      <c r="Q25" s="152"/>
    </row>
    <row r="26" spans="1:17" ht="96">
      <c r="A26" s="148" t="s">
        <v>67</v>
      </c>
      <c r="B26" s="149">
        <v>1</v>
      </c>
      <c r="C26" s="149">
        <v>2</v>
      </c>
      <c r="D26" s="149">
        <v>2</v>
      </c>
      <c r="E26" s="153"/>
      <c r="F26" s="155" t="s">
        <v>188</v>
      </c>
      <c r="G26" s="150" t="s">
        <v>111</v>
      </c>
      <c r="H26" s="149">
        <v>933</v>
      </c>
      <c r="I26" s="148" t="s">
        <v>130</v>
      </c>
      <c r="J26" s="149">
        <v>14</v>
      </c>
      <c r="K26" s="148" t="s">
        <v>228</v>
      </c>
      <c r="L26" s="149">
        <v>244</v>
      </c>
      <c r="M26" s="152"/>
      <c r="N26" s="152"/>
      <c r="O26" s="152"/>
      <c r="P26" s="152"/>
      <c r="Q26" s="152"/>
    </row>
    <row r="27" spans="1:17" ht="48">
      <c r="A27" s="148" t="s">
        <v>67</v>
      </c>
      <c r="B27" s="149">
        <v>1</v>
      </c>
      <c r="C27" s="149">
        <v>2</v>
      </c>
      <c r="D27" s="149">
        <v>3</v>
      </c>
      <c r="E27" s="153"/>
      <c r="F27" s="155" t="s">
        <v>189</v>
      </c>
      <c r="G27" s="150" t="s">
        <v>111</v>
      </c>
      <c r="H27" s="149">
        <v>933</v>
      </c>
      <c r="I27" s="148" t="s">
        <v>130</v>
      </c>
      <c r="J27" s="149">
        <v>14</v>
      </c>
      <c r="K27" s="148" t="s">
        <v>228</v>
      </c>
      <c r="L27" s="149">
        <v>244</v>
      </c>
      <c r="M27" s="152"/>
      <c r="N27" s="152"/>
      <c r="O27" s="152"/>
      <c r="P27" s="152"/>
      <c r="Q27" s="152"/>
    </row>
    <row r="28" spans="1:17" ht="48">
      <c r="A28" s="143" t="s">
        <v>67</v>
      </c>
      <c r="B28" s="144">
        <v>1</v>
      </c>
      <c r="C28" s="144">
        <v>3</v>
      </c>
      <c r="D28" s="144"/>
      <c r="E28" s="154"/>
      <c r="F28" s="156" t="s">
        <v>121</v>
      </c>
      <c r="G28" s="145" t="s">
        <v>111</v>
      </c>
      <c r="H28" s="144">
        <v>933</v>
      </c>
      <c r="I28" s="143" t="s">
        <v>130</v>
      </c>
      <c r="J28" s="144">
        <v>14</v>
      </c>
      <c r="K28" s="143" t="s">
        <v>229</v>
      </c>
      <c r="L28" s="144">
        <v>244</v>
      </c>
      <c r="M28" s="147">
        <f>M30</f>
        <v>4.476</v>
      </c>
      <c r="N28" s="147">
        <f>N30</f>
        <v>5</v>
      </c>
      <c r="O28" s="147">
        <f>O30</f>
        <v>5</v>
      </c>
      <c r="P28" s="147">
        <f>P30</f>
        <v>5</v>
      </c>
      <c r="Q28" s="147">
        <f>Q30</f>
        <v>5</v>
      </c>
    </row>
    <row r="29" spans="1:17" ht="72">
      <c r="A29" s="148" t="s">
        <v>67</v>
      </c>
      <c r="B29" s="149">
        <v>1</v>
      </c>
      <c r="C29" s="149">
        <v>3</v>
      </c>
      <c r="D29" s="149">
        <v>1</v>
      </c>
      <c r="E29" s="153"/>
      <c r="F29" s="157" t="s">
        <v>122</v>
      </c>
      <c r="G29" s="150" t="s">
        <v>111</v>
      </c>
      <c r="H29" s="149">
        <v>933</v>
      </c>
      <c r="I29" s="148" t="s">
        <v>130</v>
      </c>
      <c r="J29" s="149">
        <v>14</v>
      </c>
      <c r="K29" s="148" t="s">
        <v>229</v>
      </c>
      <c r="L29" s="149">
        <v>244</v>
      </c>
      <c r="M29" s="152"/>
      <c r="N29" s="152"/>
      <c r="O29" s="152"/>
      <c r="P29" s="152"/>
      <c r="Q29" s="152"/>
    </row>
    <row r="30" spans="1:17" ht="48">
      <c r="A30" s="148" t="s">
        <v>67</v>
      </c>
      <c r="B30" s="149">
        <v>1</v>
      </c>
      <c r="C30" s="149">
        <v>3</v>
      </c>
      <c r="D30" s="149">
        <v>2</v>
      </c>
      <c r="E30" s="153"/>
      <c r="F30" s="155" t="s">
        <v>190</v>
      </c>
      <c r="G30" s="150" t="s">
        <v>111</v>
      </c>
      <c r="H30" s="149">
        <v>933</v>
      </c>
      <c r="I30" s="148" t="s">
        <v>130</v>
      </c>
      <c r="J30" s="149">
        <v>14</v>
      </c>
      <c r="K30" s="148" t="s">
        <v>229</v>
      </c>
      <c r="L30" s="149">
        <v>244</v>
      </c>
      <c r="M30" s="152">
        <v>4.476</v>
      </c>
      <c r="N30" s="152">
        <v>5</v>
      </c>
      <c r="O30" s="152">
        <v>5</v>
      </c>
      <c r="P30" s="152">
        <v>5</v>
      </c>
      <c r="Q30" s="152">
        <v>5</v>
      </c>
    </row>
    <row r="31" spans="1:17" ht="24">
      <c r="A31" s="148" t="s">
        <v>67</v>
      </c>
      <c r="B31" s="149">
        <v>1</v>
      </c>
      <c r="C31" s="149">
        <v>3</v>
      </c>
      <c r="D31" s="149">
        <v>3</v>
      </c>
      <c r="E31" s="153"/>
      <c r="F31" s="155" t="s">
        <v>191</v>
      </c>
      <c r="G31" s="150" t="s">
        <v>111</v>
      </c>
      <c r="H31" s="149">
        <v>933</v>
      </c>
      <c r="I31" s="148" t="s">
        <v>130</v>
      </c>
      <c r="J31" s="149">
        <v>14</v>
      </c>
      <c r="K31" s="148" t="s">
        <v>229</v>
      </c>
      <c r="L31" s="149">
        <v>244</v>
      </c>
      <c r="M31" s="152"/>
      <c r="N31" s="152"/>
      <c r="O31" s="152"/>
      <c r="P31" s="152"/>
      <c r="Q31" s="152"/>
    </row>
    <row r="32" spans="1:17" ht="60">
      <c r="A32" s="143" t="s">
        <v>67</v>
      </c>
      <c r="B32" s="144">
        <v>1</v>
      </c>
      <c r="C32" s="144">
        <v>4</v>
      </c>
      <c r="D32" s="144"/>
      <c r="E32" s="154"/>
      <c r="F32" s="158" t="s">
        <v>126</v>
      </c>
      <c r="G32" s="145" t="s">
        <v>111</v>
      </c>
      <c r="H32" s="144">
        <v>933</v>
      </c>
      <c r="I32" s="143" t="s">
        <v>130</v>
      </c>
      <c r="J32" s="144">
        <v>14</v>
      </c>
      <c r="K32" s="143" t="s">
        <v>230</v>
      </c>
      <c r="L32" s="144">
        <v>244</v>
      </c>
      <c r="M32" s="147"/>
      <c r="N32" s="147"/>
      <c r="O32" s="147"/>
      <c r="P32" s="147"/>
      <c r="Q32" s="147"/>
    </row>
    <row r="33" spans="1:17" ht="96">
      <c r="A33" s="148" t="s">
        <v>67</v>
      </c>
      <c r="B33" s="149">
        <v>1</v>
      </c>
      <c r="C33" s="149">
        <v>4</v>
      </c>
      <c r="D33" s="149">
        <v>1</v>
      </c>
      <c r="E33" s="153"/>
      <c r="F33" s="155" t="s">
        <v>192</v>
      </c>
      <c r="G33" s="150" t="s">
        <v>111</v>
      </c>
      <c r="H33" s="149">
        <v>933</v>
      </c>
      <c r="I33" s="148" t="s">
        <v>130</v>
      </c>
      <c r="J33" s="149">
        <v>14</v>
      </c>
      <c r="K33" s="148" t="s">
        <v>230</v>
      </c>
      <c r="L33" s="149">
        <v>244</v>
      </c>
      <c r="M33" s="152"/>
      <c r="N33" s="152"/>
      <c r="O33" s="152"/>
      <c r="P33" s="152"/>
      <c r="Q33" s="152"/>
    </row>
    <row r="34" spans="1:17" ht="84">
      <c r="A34" s="148" t="s">
        <v>67</v>
      </c>
      <c r="B34" s="149">
        <v>1</v>
      </c>
      <c r="C34" s="149">
        <v>4</v>
      </c>
      <c r="D34" s="149">
        <v>2</v>
      </c>
      <c r="E34" s="153"/>
      <c r="F34" s="159" t="s">
        <v>129</v>
      </c>
      <c r="G34" s="150" t="s">
        <v>111</v>
      </c>
      <c r="H34" s="149">
        <v>933</v>
      </c>
      <c r="I34" s="148" t="s">
        <v>130</v>
      </c>
      <c r="J34" s="149">
        <v>14</v>
      </c>
      <c r="K34" s="148" t="s">
        <v>230</v>
      </c>
      <c r="L34" s="149">
        <v>244</v>
      </c>
      <c r="M34" s="152"/>
      <c r="N34" s="152"/>
      <c r="O34" s="152"/>
      <c r="P34" s="152"/>
      <c r="Q34" s="152"/>
    </row>
    <row r="35" spans="1:17" ht="36">
      <c r="A35" s="143" t="s">
        <v>67</v>
      </c>
      <c r="B35" s="144">
        <v>1</v>
      </c>
      <c r="C35" s="144">
        <v>5</v>
      </c>
      <c r="D35" s="144"/>
      <c r="E35" s="154"/>
      <c r="F35" s="156" t="s">
        <v>132</v>
      </c>
      <c r="G35" s="145" t="s">
        <v>111</v>
      </c>
      <c r="H35" s="144">
        <v>933</v>
      </c>
      <c r="I35" s="143" t="s">
        <v>130</v>
      </c>
      <c r="J35" s="143" t="s">
        <v>193</v>
      </c>
      <c r="K35" s="143" t="s">
        <v>194</v>
      </c>
      <c r="L35" s="144">
        <v>244</v>
      </c>
      <c r="M35" s="147">
        <f>SUM(M36:M39)</f>
        <v>100</v>
      </c>
      <c r="N35" s="147">
        <f>SUM(N36:N39)</f>
        <v>50</v>
      </c>
      <c r="O35" s="147">
        <f>SUM(O36:O39)</f>
        <v>100</v>
      </c>
      <c r="P35" s="147">
        <f>SUM(P36:P39)</f>
        <v>50</v>
      </c>
      <c r="Q35" s="147">
        <f>SUM(Q36:Q39)</f>
        <v>50</v>
      </c>
    </row>
    <row r="36" spans="1:17" ht="72">
      <c r="A36" s="148" t="s">
        <v>67</v>
      </c>
      <c r="B36" s="149">
        <v>1</v>
      </c>
      <c r="C36" s="149">
        <v>5</v>
      </c>
      <c r="D36" s="149">
        <v>1</v>
      </c>
      <c r="E36" s="153"/>
      <c r="F36" s="155" t="s">
        <v>133</v>
      </c>
      <c r="G36" s="150" t="s">
        <v>111</v>
      </c>
      <c r="H36" s="149">
        <v>933</v>
      </c>
      <c r="I36" s="148" t="s">
        <v>130</v>
      </c>
      <c r="J36" s="148" t="s">
        <v>193</v>
      </c>
      <c r="K36" s="191" t="s">
        <v>225</v>
      </c>
      <c r="L36" s="149">
        <v>244</v>
      </c>
      <c r="M36" s="152">
        <v>91.2</v>
      </c>
      <c r="N36" s="152">
        <v>46</v>
      </c>
      <c r="O36" s="152">
        <v>90.7</v>
      </c>
      <c r="P36" s="152">
        <v>46</v>
      </c>
      <c r="Q36" s="152">
        <v>46</v>
      </c>
    </row>
    <row r="37" spans="1:17" ht="72">
      <c r="A37" s="148" t="s">
        <v>67</v>
      </c>
      <c r="B37" s="149">
        <v>1</v>
      </c>
      <c r="C37" s="149">
        <v>5</v>
      </c>
      <c r="D37" s="149">
        <v>2</v>
      </c>
      <c r="E37" s="153"/>
      <c r="F37" s="155" t="s">
        <v>135</v>
      </c>
      <c r="G37" s="150" t="s">
        <v>111</v>
      </c>
      <c r="H37" s="149">
        <v>933</v>
      </c>
      <c r="I37" s="148" t="s">
        <v>130</v>
      </c>
      <c r="J37" s="148" t="s">
        <v>193</v>
      </c>
      <c r="K37" s="148" t="s">
        <v>194</v>
      </c>
      <c r="L37" s="149">
        <v>244</v>
      </c>
      <c r="M37" s="152">
        <v>8.8</v>
      </c>
      <c r="N37" s="152">
        <v>4</v>
      </c>
      <c r="O37" s="152">
        <v>9.3</v>
      </c>
      <c r="P37" s="152">
        <v>4</v>
      </c>
      <c r="Q37" s="152">
        <v>4</v>
      </c>
    </row>
    <row r="38" spans="1:17" ht="60" hidden="1">
      <c r="A38" s="148" t="s">
        <v>67</v>
      </c>
      <c r="B38" s="149">
        <v>1</v>
      </c>
      <c r="C38" s="149">
        <v>5</v>
      </c>
      <c r="D38" s="149">
        <v>3</v>
      </c>
      <c r="E38" s="153"/>
      <c r="F38" s="160" t="s">
        <v>137</v>
      </c>
      <c r="G38" s="150" t="s">
        <v>111</v>
      </c>
      <c r="H38" s="149">
        <v>933</v>
      </c>
      <c r="I38" s="148" t="s">
        <v>130</v>
      </c>
      <c r="J38" s="148" t="s">
        <v>193</v>
      </c>
      <c r="K38" s="148" t="s">
        <v>186</v>
      </c>
      <c r="L38" s="149">
        <v>244</v>
      </c>
      <c r="M38" s="152"/>
      <c r="N38" s="152"/>
      <c r="O38" s="152"/>
      <c r="P38" s="152"/>
      <c r="Q38" s="152"/>
    </row>
    <row r="39" spans="1:17" ht="72" hidden="1">
      <c r="A39" s="148" t="s">
        <v>67</v>
      </c>
      <c r="B39" s="149">
        <v>1</v>
      </c>
      <c r="C39" s="149">
        <v>5</v>
      </c>
      <c r="D39" s="149">
        <v>4</v>
      </c>
      <c r="E39" s="153"/>
      <c r="F39" s="155" t="s">
        <v>140</v>
      </c>
      <c r="G39" s="150" t="s">
        <v>111</v>
      </c>
      <c r="H39" s="149">
        <v>933</v>
      </c>
      <c r="I39" s="148" t="s">
        <v>130</v>
      </c>
      <c r="J39" s="148" t="s">
        <v>193</v>
      </c>
      <c r="K39" s="148" t="s">
        <v>186</v>
      </c>
      <c r="L39" s="149">
        <v>244</v>
      </c>
      <c r="M39" s="152"/>
      <c r="N39" s="152"/>
      <c r="O39" s="152"/>
      <c r="P39" s="152"/>
      <c r="Q39" s="152"/>
    </row>
    <row r="40" spans="1:17" ht="24">
      <c r="A40" s="143" t="s">
        <v>67</v>
      </c>
      <c r="B40" s="144">
        <v>1</v>
      </c>
      <c r="C40" s="144">
        <v>6</v>
      </c>
      <c r="D40" s="144"/>
      <c r="E40" s="154"/>
      <c r="F40" s="161" t="s">
        <v>142</v>
      </c>
      <c r="G40" s="145" t="s">
        <v>111</v>
      </c>
      <c r="H40" s="144">
        <v>933</v>
      </c>
      <c r="I40" s="143" t="s">
        <v>130</v>
      </c>
      <c r="J40" s="143" t="s">
        <v>193</v>
      </c>
      <c r="K40" s="143" t="s">
        <v>195</v>
      </c>
      <c r="L40" s="144">
        <v>244</v>
      </c>
      <c r="M40" s="147">
        <f>SUM(M41:M43)</f>
        <v>5455.339999999999</v>
      </c>
      <c r="N40" s="147">
        <f>SUM(N41:N43)</f>
        <v>5202.1</v>
      </c>
      <c r="O40" s="147">
        <f>SUM(O41:O43)</f>
        <v>5761.599999999999</v>
      </c>
      <c r="P40" s="147">
        <f>SUM(P41:P43)</f>
        <v>5202.1</v>
      </c>
      <c r="Q40" s="147">
        <f>SUM(Q41:Q43)</f>
        <v>5202.1</v>
      </c>
    </row>
    <row r="41" spans="1:17" ht="72">
      <c r="A41" s="148" t="s">
        <v>67</v>
      </c>
      <c r="B41" s="149">
        <v>1</v>
      </c>
      <c r="C41" s="149">
        <v>6</v>
      </c>
      <c r="D41" s="149">
        <v>1</v>
      </c>
      <c r="E41" s="153"/>
      <c r="F41" s="162" t="s">
        <v>76</v>
      </c>
      <c r="G41" s="150" t="s">
        <v>111</v>
      </c>
      <c r="H41" s="149">
        <v>933</v>
      </c>
      <c r="I41" s="148" t="s">
        <v>130</v>
      </c>
      <c r="J41" s="148" t="s">
        <v>193</v>
      </c>
      <c r="K41" s="148" t="s">
        <v>195</v>
      </c>
      <c r="L41" s="149">
        <v>244</v>
      </c>
      <c r="M41" s="152">
        <v>4316.7</v>
      </c>
      <c r="N41" s="152">
        <v>4156.5</v>
      </c>
      <c r="O41" s="192">
        <v>4587</v>
      </c>
      <c r="P41" s="152">
        <v>4156.5</v>
      </c>
      <c r="Q41" s="152">
        <v>4156.5</v>
      </c>
    </row>
    <row r="42" spans="1:17" ht="48">
      <c r="A42" s="148" t="s">
        <v>67</v>
      </c>
      <c r="B42" s="149">
        <v>1</v>
      </c>
      <c r="C42" s="149">
        <v>6</v>
      </c>
      <c r="D42" s="149">
        <v>2</v>
      </c>
      <c r="E42" s="153"/>
      <c r="F42" s="162" t="s">
        <v>77</v>
      </c>
      <c r="G42" s="150" t="s">
        <v>111</v>
      </c>
      <c r="H42" s="149">
        <v>933</v>
      </c>
      <c r="I42" s="148" t="s">
        <v>130</v>
      </c>
      <c r="J42" s="148" t="s">
        <v>193</v>
      </c>
      <c r="K42" s="148" t="s">
        <v>195</v>
      </c>
      <c r="L42" s="149">
        <v>244</v>
      </c>
      <c r="M42" s="152">
        <v>1065.6</v>
      </c>
      <c r="N42" s="152">
        <v>970.3</v>
      </c>
      <c r="O42" s="192">
        <v>1111.9</v>
      </c>
      <c r="P42" s="152">
        <v>970.3</v>
      </c>
      <c r="Q42" s="152">
        <v>970.3</v>
      </c>
    </row>
    <row r="43" spans="1:17" ht="24">
      <c r="A43" s="148" t="s">
        <v>67</v>
      </c>
      <c r="B43" s="149">
        <v>1</v>
      </c>
      <c r="C43" s="149">
        <v>6</v>
      </c>
      <c r="D43" s="149">
        <v>3</v>
      </c>
      <c r="E43" s="153"/>
      <c r="F43" s="162" t="s">
        <v>78</v>
      </c>
      <c r="G43" s="150" t="s">
        <v>111</v>
      </c>
      <c r="H43" s="149">
        <v>933</v>
      </c>
      <c r="I43" s="148" t="s">
        <v>130</v>
      </c>
      <c r="J43" s="148" t="s">
        <v>193</v>
      </c>
      <c r="K43" s="148" t="s">
        <v>195</v>
      </c>
      <c r="L43" s="149">
        <v>244</v>
      </c>
      <c r="M43" s="152">
        <v>73.04</v>
      </c>
      <c r="N43" s="152">
        <v>75.3</v>
      </c>
      <c r="O43" s="192">
        <v>62.7</v>
      </c>
      <c r="P43" s="152">
        <v>75.3</v>
      </c>
      <c r="Q43" s="152">
        <v>75.3</v>
      </c>
    </row>
    <row r="44" spans="1:17" ht="15">
      <c r="A44" s="148" t="s">
        <v>67</v>
      </c>
      <c r="B44" s="149">
        <v>1</v>
      </c>
      <c r="C44" s="149">
        <v>6</v>
      </c>
      <c r="D44" s="149">
        <v>4</v>
      </c>
      <c r="E44" s="153"/>
      <c r="F44" s="155" t="s">
        <v>143</v>
      </c>
      <c r="G44" s="150"/>
      <c r="H44" s="149"/>
      <c r="I44" s="148"/>
      <c r="J44" s="149"/>
      <c r="K44" s="148"/>
      <c r="L44" s="149"/>
      <c r="M44" s="152"/>
      <c r="N44" s="152"/>
      <c r="O44" s="152"/>
      <c r="P44" s="152"/>
      <c r="Q44" s="152"/>
    </row>
    <row r="45" spans="1:17" ht="15">
      <c r="A45" s="163" t="s">
        <v>67</v>
      </c>
      <c r="B45" s="141">
        <v>2</v>
      </c>
      <c r="C45" s="141"/>
      <c r="D45" s="141"/>
      <c r="E45" s="164"/>
      <c r="F45" s="165" t="s">
        <v>70</v>
      </c>
      <c r="G45" s="140"/>
      <c r="H45" s="141"/>
      <c r="I45" s="163"/>
      <c r="J45" s="141"/>
      <c r="K45" s="163"/>
      <c r="L45" s="141"/>
      <c r="M45" s="142">
        <f>SUM(M46:M50)</f>
        <v>168.3</v>
      </c>
      <c r="N45" s="142">
        <f>SUM(N46:N50)</f>
        <v>60</v>
      </c>
      <c r="O45" s="142">
        <f>SUM(O46:O50)</f>
        <v>560</v>
      </c>
      <c r="P45" s="142">
        <f>SUM(P46:P50)</f>
        <v>60</v>
      </c>
      <c r="Q45" s="142">
        <f>SUM(Q46:Q50)</f>
        <v>60</v>
      </c>
    </row>
    <row r="46" spans="1:17" ht="120">
      <c r="A46" s="148" t="s">
        <v>67</v>
      </c>
      <c r="B46" s="149">
        <v>2</v>
      </c>
      <c r="C46" s="149">
        <v>1</v>
      </c>
      <c r="D46" s="149"/>
      <c r="E46" s="153"/>
      <c r="F46" s="166" t="s">
        <v>196</v>
      </c>
      <c r="G46" s="150" t="s">
        <v>111</v>
      </c>
      <c r="H46" s="149">
        <v>933</v>
      </c>
      <c r="I46" s="148" t="s">
        <v>130</v>
      </c>
      <c r="J46" s="149">
        <v>14</v>
      </c>
      <c r="K46" s="148" t="s">
        <v>197</v>
      </c>
      <c r="L46" s="149">
        <v>244</v>
      </c>
      <c r="M46" s="152"/>
      <c r="N46" s="152">
        <v>10</v>
      </c>
      <c r="O46" s="152">
        <v>10</v>
      </c>
      <c r="P46" s="152">
        <v>10</v>
      </c>
      <c r="Q46" s="152">
        <v>10</v>
      </c>
    </row>
    <row r="47" spans="1:17" ht="120">
      <c r="A47" s="148" t="s">
        <v>67</v>
      </c>
      <c r="B47" s="149">
        <v>2</v>
      </c>
      <c r="C47" s="149">
        <v>2</v>
      </c>
      <c r="D47" s="149"/>
      <c r="E47" s="153"/>
      <c r="F47" s="166" t="s">
        <v>198</v>
      </c>
      <c r="G47" s="150" t="s">
        <v>111</v>
      </c>
      <c r="H47" s="149">
        <v>933</v>
      </c>
      <c r="I47" s="148" t="s">
        <v>130</v>
      </c>
      <c r="J47" s="149">
        <v>14</v>
      </c>
      <c r="K47" s="148" t="s">
        <v>231</v>
      </c>
      <c r="L47" s="149">
        <v>244</v>
      </c>
      <c r="M47" s="152"/>
      <c r="N47" s="152"/>
      <c r="O47" s="152"/>
      <c r="P47" s="152"/>
      <c r="Q47" s="152"/>
    </row>
    <row r="48" spans="1:17" ht="84">
      <c r="A48" s="148" t="s">
        <v>67</v>
      </c>
      <c r="B48" s="149">
        <v>2</v>
      </c>
      <c r="C48" s="149">
        <v>3</v>
      </c>
      <c r="D48" s="149"/>
      <c r="E48" s="153"/>
      <c r="F48" s="151" t="s">
        <v>199</v>
      </c>
      <c r="G48" s="150" t="s">
        <v>111</v>
      </c>
      <c r="H48" s="149">
        <v>933</v>
      </c>
      <c r="I48" s="148" t="s">
        <v>130</v>
      </c>
      <c r="J48" s="149">
        <v>14</v>
      </c>
      <c r="K48" s="148" t="s">
        <v>232</v>
      </c>
      <c r="L48" s="149">
        <v>244</v>
      </c>
      <c r="M48" s="152"/>
      <c r="N48" s="152"/>
      <c r="O48" s="152"/>
      <c r="P48" s="152"/>
      <c r="Q48" s="152"/>
    </row>
    <row r="49" spans="1:17" ht="36">
      <c r="A49" s="148" t="s">
        <v>67</v>
      </c>
      <c r="B49" s="149">
        <v>2</v>
      </c>
      <c r="C49" s="149">
        <v>4</v>
      </c>
      <c r="D49" s="149"/>
      <c r="E49" s="153"/>
      <c r="F49" s="151" t="s">
        <v>200</v>
      </c>
      <c r="G49" s="150" t="s">
        <v>111</v>
      </c>
      <c r="H49" s="149">
        <v>933</v>
      </c>
      <c r="I49" s="148" t="s">
        <v>130</v>
      </c>
      <c r="J49" s="149">
        <v>14</v>
      </c>
      <c r="K49" s="148" t="s">
        <v>233</v>
      </c>
      <c r="L49" s="149">
        <v>244</v>
      </c>
      <c r="M49" s="152"/>
      <c r="N49" s="152"/>
      <c r="O49" s="152"/>
      <c r="P49" s="152"/>
      <c r="Q49" s="152"/>
    </row>
    <row r="50" spans="1:17" ht="36">
      <c r="A50" s="148" t="s">
        <v>67</v>
      </c>
      <c r="B50" s="149">
        <v>2</v>
      </c>
      <c r="C50" s="149">
        <v>5</v>
      </c>
      <c r="D50" s="149"/>
      <c r="E50" s="153"/>
      <c r="F50" s="151" t="s">
        <v>201</v>
      </c>
      <c r="G50" s="150" t="s">
        <v>111</v>
      </c>
      <c r="H50" s="149">
        <v>933</v>
      </c>
      <c r="I50" s="148" t="s">
        <v>130</v>
      </c>
      <c r="J50" s="149">
        <v>14</v>
      </c>
      <c r="K50" s="191" t="s">
        <v>234</v>
      </c>
      <c r="L50" s="149">
        <v>244</v>
      </c>
      <c r="M50" s="152">
        <v>168.3</v>
      </c>
      <c r="N50" s="152">
        <v>50</v>
      </c>
      <c r="O50" s="152">
        <v>550</v>
      </c>
      <c r="P50" s="152">
        <v>50</v>
      </c>
      <c r="Q50" s="152">
        <v>50</v>
      </c>
    </row>
    <row r="51" spans="1:17" ht="36">
      <c r="A51" s="163" t="s">
        <v>67</v>
      </c>
      <c r="B51" s="141">
        <v>3</v>
      </c>
      <c r="C51" s="141"/>
      <c r="D51" s="141"/>
      <c r="E51" s="164"/>
      <c r="F51" s="167" t="s">
        <v>71</v>
      </c>
      <c r="G51" s="140"/>
      <c r="H51" s="141"/>
      <c r="I51" s="163"/>
      <c r="J51" s="141"/>
      <c r="K51" s="163"/>
      <c r="L51" s="141"/>
      <c r="M51" s="142">
        <f>M52</f>
        <v>570.4</v>
      </c>
      <c r="N51" s="142">
        <f>N52</f>
        <v>160.4</v>
      </c>
      <c r="O51" s="142">
        <f>O52</f>
        <v>286.4</v>
      </c>
      <c r="P51" s="142">
        <f>P52</f>
        <v>160.4</v>
      </c>
      <c r="Q51" s="142">
        <f>Q52</f>
        <v>160.4</v>
      </c>
    </row>
    <row r="52" spans="1:17" ht="36">
      <c r="A52" s="143" t="s">
        <v>67</v>
      </c>
      <c r="B52" s="144">
        <v>3</v>
      </c>
      <c r="C52" s="144">
        <v>1</v>
      </c>
      <c r="D52" s="144"/>
      <c r="E52" s="154"/>
      <c r="F52" s="168" t="s">
        <v>155</v>
      </c>
      <c r="G52" s="145"/>
      <c r="H52" s="144"/>
      <c r="I52" s="143"/>
      <c r="J52" s="144"/>
      <c r="K52" s="143"/>
      <c r="L52" s="144"/>
      <c r="M52" s="147">
        <f>SUM(M53:M55)</f>
        <v>570.4</v>
      </c>
      <c r="N52" s="147">
        <f>SUM(N53:N55)</f>
        <v>160.4</v>
      </c>
      <c r="O52" s="147">
        <f>SUM(O53:O55)</f>
        <v>286.4</v>
      </c>
      <c r="P52" s="147">
        <f>SUM(P53:P55)</f>
        <v>160.4</v>
      </c>
      <c r="Q52" s="147">
        <f>SUM(Q53:Q55)</f>
        <v>160.4</v>
      </c>
    </row>
    <row r="53" spans="1:17" ht="36">
      <c r="A53" s="148" t="s">
        <v>67</v>
      </c>
      <c r="B53" s="149">
        <v>3</v>
      </c>
      <c r="C53" s="149">
        <v>1</v>
      </c>
      <c r="D53" s="149">
        <v>1</v>
      </c>
      <c r="E53" s="153"/>
      <c r="F53" s="169" t="s">
        <v>157</v>
      </c>
      <c r="G53" s="150" t="s">
        <v>111</v>
      </c>
      <c r="H53" s="149">
        <v>933</v>
      </c>
      <c r="I53" s="148" t="s">
        <v>130</v>
      </c>
      <c r="J53" s="149">
        <v>14</v>
      </c>
      <c r="K53" s="148" t="s">
        <v>202</v>
      </c>
      <c r="L53" s="149">
        <v>244</v>
      </c>
      <c r="M53" s="152">
        <v>570.4</v>
      </c>
      <c r="N53" s="152">
        <v>160.4</v>
      </c>
      <c r="O53" s="152">
        <v>286.4</v>
      </c>
      <c r="P53" s="152">
        <v>160.4</v>
      </c>
      <c r="Q53" s="152">
        <v>160.4</v>
      </c>
    </row>
    <row r="54" spans="1:17" ht="60" hidden="1">
      <c r="A54" s="148" t="s">
        <v>67</v>
      </c>
      <c r="B54" s="149">
        <v>3</v>
      </c>
      <c r="C54" s="149">
        <v>1</v>
      </c>
      <c r="D54" s="149">
        <v>2</v>
      </c>
      <c r="E54" s="153"/>
      <c r="F54" s="169" t="s">
        <v>159</v>
      </c>
      <c r="G54" s="150" t="s">
        <v>111</v>
      </c>
      <c r="H54" s="149">
        <v>933</v>
      </c>
      <c r="I54" s="148" t="s">
        <v>130</v>
      </c>
      <c r="J54" s="149">
        <v>14</v>
      </c>
      <c r="K54" s="148" t="s">
        <v>186</v>
      </c>
      <c r="L54" s="149">
        <v>244</v>
      </c>
      <c r="M54" s="152"/>
      <c r="N54" s="152"/>
      <c r="O54" s="152"/>
      <c r="P54" s="152"/>
      <c r="Q54" s="152"/>
    </row>
    <row r="55" spans="1:17" ht="48" hidden="1">
      <c r="A55" s="148" t="s">
        <v>67</v>
      </c>
      <c r="B55" s="149">
        <v>3</v>
      </c>
      <c r="C55" s="149">
        <v>1</v>
      </c>
      <c r="D55" s="149">
        <v>3</v>
      </c>
      <c r="E55" s="153"/>
      <c r="F55" s="169" t="s">
        <v>161</v>
      </c>
      <c r="G55" s="150" t="s">
        <v>111</v>
      </c>
      <c r="H55" s="149">
        <v>933</v>
      </c>
      <c r="I55" s="148" t="s">
        <v>130</v>
      </c>
      <c r="J55" s="149">
        <v>14</v>
      </c>
      <c r="K55" s="148" t="s">
        <v>186</v>
      </c>
      <c r="L55" s="149">
        <v>244</v>
      </c>
      <c r="M55" s="152"/>
      <c r="N55" s="152"/>
      <c r="O55" s="152"/>
      <c r="P55" s="152"/>
      <c r="Q55" s="152"/>
    </row>
  </sheetData>
  <sheetProtection/>
  <mergeCells count="23">
    <mergeCell ref="H8:L8"/>
    <mergeCell ref="M8:Q8"/>
    <mergeCell ref="B11:B13"/>
    <mergeCell ref="C11:C13"/>
    <mergeCell ref="D11:D13"/>
    <mergeCell ref="E11:E13"/>
    <mergeCell ref="F11:F13"/>
    <mergeCell ref="F14:F16"/>
    <mergeCell ref="L1:Q1"/>
    <mergeCell ref="A3:Q3"/>
    <mergeCell ref="A6:Q6"/>
    <mergeCell ref="A8:E8"/>
    <mergeCell ref="F8:F9"/>
    <mergeCell ref="A2:Q2"/>
    <mergeCell ref="A4:Q4"/>
    <mergeCell ref="A5:Q5"/>
    <mergeCell ref="G8:G9"/>
    <mergeCell ref="A11:A13"/>
    <mergeCell ref="A14:A16"/>
    <mergeCell ref="B14:B16"/>
    <mergeCell ref="C14:C16"/>
    <mergeCell ref="D14:D16"/>
    <mergeCell ref="E14:E16"/>
  </mergeCells>
  <printOptions/>
  <pageMargins left="0" right="0" top="0.7480314960629921" bottom="0" header="0.31496062992125984" footer="0"/>
  <pageSetup fitToHeight="6" horizontalDpi="600" verticalDpi="600" orientation="landscape" paperSize="9" scale="76" r:id="rId1"/>
  <rowBreaks count="2" manualBreakCount="2">
    <brk id="23" max="255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6.00390625" style="22" customWidth="1"/>
    <col min="3" max="3" width="22.00390625" style="22" customWidth="1"/>
    <col min="4" max="4" width="99.421875" style="22" customWidth="1"/>
    <col min="5" max="5" width="17.57421875" style="22" customWidth="1"/>
    <col min="6" max="6" width="15.140625" style="22" customWidth="1"/>
    <col min="7" max="7" width="16.140625" style="22" customWidth="1"/>
    <col min="8" max="16384" width="9.140625" style="22" customWidth="1"/>
  </cols>
  <sheetData>
    <row r="1" spans="1:7" s="21" customFormat="1" ht="18" customHeight="1">
      <c r="A1" s="26"/>
      <c r="B1" s="26"/>
      <c r="C1" s="26"/>
      <c r="D1" s="26"/>
      <c r="E1" s="26"/>
      <c r="F1" s="26"/>
      <c r="G1" s="26" t="s">
        <v>52</v>
      </c>
    </row>
    <row r="2" spans="1:7" s="21" customFormat="1" ht="17.25" customHeight="1">
      <c r="A2" s="217" t="s">
        <v>51</v>
      </c>
      <c r="B2" s="217"/>
      <c r="C2" s="217"/>
      <c r="D2" s="217"/>
      <c r="E2" s="217"/>
      <c r="F2" s="217"/>
      <c r="G2" s="217"/>
    </row>
    <row r="3" spans="1:7" s="21" customFormat="1" ht="17.25" customHeight="1">
      <c r="A3" s="217" t="s">
        <v>224</v>
      </c>
      <c r="B3" s="217"/>
      <c r="C3" s="217"/>
      <c r="D3" s="217"/>
      <c r="E3" s="217"/>
      <c r="F3" s="217"/>
      <c r="G3" s="217"/>
    </row>
    <row r="4" spans="1:17" s="25" customFormat="1" ht="42" customHeight="1">
      <c r="A4" s="218" t="s">
        <v>73</v>
      </c>
      <c r="B4" s="218"/>
      <c r="C4" s="218"/>
      <c r="D4" s="218"/>
      <c r="E4" s="218"/>
      <c r="F4" s="218"/>
      <c r="G4" s="218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25" customFormat="1" ht="15.75" customHeight="1">
      <c r="A5" s="214" t="s">
        <v>66</v>
      </c>
      <c r="B5" s="214"/>
      <c r="C5" s="214"/>
      <c r="D5" s="214"/>
      <c r="E5" s="214"/>
      <c r="F5" s="214"/>
      <c r="G5" s="21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7" s="21" customFormat="1" ht="17.25" customHeight="1">
      <c r="A6" s="27"/>
      <c r="B6" s="27"/>
      <c r="C6" s="27"/>
      <c r="D6" s="27"/>
      <c r="E6" s="27"/>
      <c r="F6" s="27"/>
      <c r="G6" s="27"/>
    </row>
    <row r="7" spans="1:7" ht="5.25" customHeight="1">
      <c r="A7" s="5"/>
      <c r="B7" s="5"/>
      <c r="C7" s="5"/>
      <c r="D7" s="5"/>
      <c r="E7" s="5"/>
      <c r="F7" s="5"/>
      <c r="G7" s="5"/>
    </row>
    <row r="8" spans="1:7" s="28" customFormat="1" ht="20.25" customHeight="1">
      <c r="A8" s="223" t="s">
        <v>10</v>
      </c>
      <c r="B8" s="223"/>
      <c r="C8" s="223" t="s">
        <v>24</v>
      </c>
      <c r="D8" s="223" t="s">
        <v>25</v>
      </c>
      <c r="E8" s="226" t="s">
        <v>26</v>
      </c>
      <c r="F8" s="227"/>
      <c r="G8" s="223" t="s">
        <v>41</v>
      </c>
    </row>
    <row r="9" spans="1:7" s="28" customFormat="1" ht="27.75" customHeight="1">
      <c r="A9" s="223"/>
      <c r="B9" s="223"/>
      <c r="C9" s="223" t="s">
        <v>22</v>
      </c>
      <c r="D9" s="223"/>
      <c r="E9" s="224" t="s">
        <v>35</v>
      </c>
      <c r="F9" s="228" t="s">
        <v>36</v>
      </c>
      <c r="G9" s="223"/>
    </row>
    <row r="10" spans="1:7" s="28" customFormat="1" ht="21.75" customHeight="1">
      <c r="A10" s="16" t="s">
        <v>15</v>
      </c>
      <c r="B10" s="16" t="s">
        <v>11</v>
      </c>
      <c r="C10" s="223"/>
      <c r="D10" s="223"/>
      <c r="E10" s="225"/>
      <c r="F10" s="229"/>
      <c r="G10" s="223"/>
    </row>
    <row r="11" spans="1:7" s="28" customFormat="1" ht="14.25" customHeight="1">
      <c r="A11" s="16">
        <v>1</v>
      </c>
      <c r="B11" s="16">
        <v>2</v>
      </c>
      <c r="C11" s="16">
        <v>3</v>
      </c>
      <c r="D11" s="16">
        <v>4</v>
      </c>
      <c r="E11" s="29">
        <v>5</v>
      </c>
      <c r="F11" s="30">
        <v>6</v>
      </c>
      <c r="G11" s="16">
        <v>7</v>
      </c>
    </row>
    <row r="12" spans="1:7" s="32" customFormat="1" ht="15" customHeight="1">
      <c r="A12" s="230" t="s">
        <v>67</v>
      </c>
      <c r="B12" s="230"/>
      <c r="C12" s="231" t="s">
        <v>165</v>
      </c>
      <c r="D12" s="31" t="s">
        <v>48</v>
      </c>
      <c r="E12" s="69">
        <f>E13+E18+E19</f>
        <v>6713</v>
      </c>
      <c r="F12" s="69">
        <f>F13+F18+F19</f>
        <v>6713</v>
      </c>
      <c r="G12" s="69">
        <f>G13+G18+G19</f>
        <v>100</v>
      </c>
    </row>
    <row r="13" spans="1:7" s="32" customFormat="1" ht="15" customHeight="1">
      <c r="A13" s="230"/>
      <c r="B13" s="230"/>
      <c r="C13" s="231"/>
      <c r="D13" s="33" t="s">
        <v>42</v>
      </c>
      <c r="E13" s="70">
        <f>SUM(E15:E17)</f>
        <v>6713</v>
      </c>
      <c r="F13" s="70">
        <f>SUM(F15:F17)</f>
        <v>6713</v>
      </c>
      <c r="G13" s="70">
        <f>SUM(G15:G17)</f>
        <v>100</v>
      </c>
    </row>
    <row r="14" spans="1:7" s="32" customFormat="1" ht="15" customHeight="1">
      <c r="A14" s="230"/>
      <c r="B14" s="230"/>
      <c r="C14" s="231"/>
      <c r="D14" s="34" t="s">
        <v>27</v>
      </c>
      <c r="E14" s="35"/>
      <c r="F14" s="36"/>
      <c r="G14" s="71"/>
    </row>
    <row r="15" spans="1:7" s="32" customFormat="1" ht="13.5" customHeight="1">
      <c r="A15" s="230"/>
      <c r="B15" s="230"/>
      <c r="C15" s="231"/>
      <c r="D15" s="34" t="s">
        <v>43</v>
      </c>
      <c r="E15" s="35">
        <f aca="true" t="shared" si="0" ref="E15:F17">E23+E31+E39</f>
        <v>6713</v>
      </c>
      <c r="F15" s="35">
        <f t="shared" si="0"/>
        <v>6713</v>
      </c>
      <c r="G15" s="36">
        <f>F15/E15*100</f>
        <v>100</v>
      </c>
    </row>
    <row r="16" spans="1:7" s="32" customFormat="1" ht="15" customHeight="1">
      <c r="A16" s="230"/>
      <c r="B16" s="230"/>
      <c r="C16" s="231"/>
      <c r="D16" s="34" t="s">
        <v>44</v>
      </c>
      <c r="E16" s="35">
        <f t="shared" si="0"/>
        <v>0</v>
      </c>
      <c r="F16" s="35">
        <f t="shared" si="0"/>
        <v>0</v>
      </c>
      <c r="G16" s="35">
        <f>G24+G32+G40</f>
        <v>0</v>
      </c>
    </row>
    <row r="17" spans="1:7" s="32" customFormat="1" ht="15" customHeight="1">
      <c r="A17" s="230"/>
      <c r="B17" s="230"/>
      <c r="C17" s="231"/>
      <c r="D17" s="34" t="s">
        <v>45</v>
      </c>
      <c r="E17" s="35">
        <f t="shared" si="0"/>
        <v>0</v>
      </c>
      <c r="F17" s="35">
        <f t="shared" si="0"/>
        <v>0</v>
      </c>
      <c r="G17" s="35">
        <f>G25+G33+G41</f>
        <v>0</v>
      </c>
    </row>
    <row r="18" spans="1:7" s="32" customFormat="1" ht="12.75">
      <c r="A18" s="230"/>
      <c r="B18" s="230"/>
      <c r="C18" s="231"/>
      <c r="D18" s="33" t="s">
        <v>47</v>
      </c>
      <c r="E18" s="35"/>
      <c r="F18" s="36"/>
      <c r="G18" s="71"/>
    </row>
    <row r="19" spans="1:7" s="32" customFormat="1" ht="15" customHeight="1">
      <c r="A19" s="230"/>
      <c r="B19" s="230"/>
      <c r="C19" s="231"/>
      <c r="D19" s="33" t="s">
        <v>46</v>
      </c>
      <c r="E19" s="35"/>
      <c r="F19" s="36"/>
      <c r="G19" s="71"/>
    </row>
    <row r="20" spans="1:7" s="32" customFormat="1" ht="15" customHeight="1">
      <c r="A20" s="230" t="s">
        <v>67</v>
      </c>
      <c r="B20" s="230" t="s">
        <v>9</v>
      </c>
      <c r="C20" s="231" t="s">
        <v>69</v>
      </c>
      <c r="D20" s="31" t="s">
        <v>48</v>
      </c>
      <c r="E20" s="69">
        <f>E21+E26+E27</f>
        <v>5866.6</v>
      </c>
      <c r="F20" s="69">
        <f>F21+F26+F27</f>
        <v>5866.6</v>
      </c>
      <c r="G20" s="69">
        <f>G21+G26+G27</f>
        <v>100</v>
      </c>
    </row>
    <row r="21" spans="1:7" s="32" customFormat="1" ht="15" customHeight="1">
      <c r="A21" s="230"/>
      <c r="B21" s="230"/>
      <c r="C21" s="231"/>
      <c r="D21" s="33" t="s">
        <v>42</v>
      </c>
      <c r="E21" s="70">
        <f>SUM(E23:E25)</f>
        <v>5866.6</v>
      </c>
      <c r="F21" s="70">
        <f>SUM(F23:F25)</f>
        <v>5866.6</v>
      </c>
      <c r="G21" s="70">
        <f>SUM(G23:G25)</f>
        <v>100</v>
      </c>
    </row>
    <row r="22" spans="1:7" s="32" customFormat="1" ht="15" customHeight="1">
      <c r="A22" s="230"/>
      <c r="B22" s="230"/>
      <c r="C22" s="231"/>
      <c r="D22" s="34" t="s">
        <v>27</v>
      </c>
      <c r="E22" s="36"/>
      <c r="F22" s="36"/>
      <c r="G22" s="36"/>
    </row>
    <row r="23" spans="1:7" s="32" customFormat="1" ht="15" customHeight="1">
      <c r="A23" s="230"/>
      <c r="B23" s="230"/>
      <c r="C23" s="231"/>
      <c r="D23" s="34" t="s">
        <v>43</v>
      </c>
      <c r="E23" s="36">
        <v>5866.6</v>
      </c>
      <c r="F23" s="36">
        <f>100+5+5761.6</f>
        <v>5866.6</v>
      </c>
      <c r="G23" s="36">
        <f>F23/E23*100</f>
        <v>100</v>
      </c>
    </row>
    <row r="24" spans="1:7" s="32" customFormat="1" ht="15" customHeight="1">
      <c r="A24" s="230"/>
      <c r="B24" s="230"/>
      <c r="C24" s="231"/>
      <c r="D24" s="34" t="s">
        <v>44</v>
      </c>
      <c r="E24" s="36"/>
      <c r="F24" s="36"/>
      <c r="G24" s="36"/>
    </row>
    <row r="25" spans="1:7" s="32" customFormat="1" ht="15" customHeight="1">
      <c r="A25" s="230"/>
      <c r="B25" s="230"/>
      <c r="C25" s="231"/>
      <c r="D25" s="34" t="s">
        <v>45</v>
      </c>
      <c r="E25" s="36"/>
      <c r="F25" s="36"/>
      <c r="G25" s="36"/>
    </row>
    <row r="26" spans="1:7" s="32" customFormat="1" ht="12.75">
      <c r="A26" s="230"/>
      <c r="B26" s="230"/>
      <c r="C26" s="231"/>
      <c r="D26" s="33" t="s">
        <v>47</v>
      </c>
      <c r="E26" s="36"/>
      <c r="F26" s="36"/>
      <c r="G26" s="36"/>
    </row>
    <row r="27" spans="1:7" s="32" customFormat="1" ht="15" customHeight="1">
      <c r="A27" s="230"/>
      <c r="B27" s="230"/>
      <c r="C27" s="231"/>
      <c r="D27" s="33" t="s">
        <v>46</v>
      </c>
      <c r="E27" s="36"/>
      <c r="F27" s="36"/>
      <c r="G27" s="36"/>
    </row>
    <row r="28" spans="1:7" s="32" customFormat="1" ht="15" customHeight="1">
      <c r="A28" s="230" t="s">
        <v>67</v>
      </c>
      <c r="B28" s="230" t="s">
        <v>8</v>
      </c>
      <c r="C28" s="231" t="s">
        <v>70</v>
      </c>
      <c r="D28" s="31" t="s">
        <v>48</v>
      </c>
      <c r="E28" s="69">
        <f>E29+E34+E35</f>
        <v>560</v>
      </c>
      <c r="F28" s="69">
        <f>F29+F34+F35</f>
        <v>560</v>
      </c>
      <c r="G28" s="69">
        <f>G29+G34+G35</f>
        <v>100</v>
      </c>
    </row>
    <row r="29" spans="1:8" s="32" customFormat="1" ht="15" customHeight="1">
      <c r="A29" s="230"/>
      <c r="B29" s="230"/>
      <c r="C29" s="231"/>
      <c r="D29" s="33" t="s">
        <v>42</v>
      </c>
      <c r="E29" s="70">
        <f>SUM(E31:E33)</f>
        <v>560</v>
      </c>
      <c r="F29" s="70">
        <f>SUM(F31:F33)</f>
        <v>560</v>
      </c>
      <c r="G29" s="70">
        <f>SUM(G31:G33)</f>
        <v>100</v>
      </c>
      <c r="H29" s="37"/>
    </row>
    <row r="30" spans="1:7" s="32" customFormat="1" ht="15" customHeight="1">
      <c r="A30" s="230"/>
      <c r="B30" s="230"/>
      <c r="C30" s="231"/>
      <c r="D30" s="34" t="s">
        <v>27</v>
      </c>
      <c r="E30" s="36"/>
      <c r="F30" s="72"/>
      <c r="G30" s="71"/>
    </row>
    <row r="31" spans="1:7" s="32" customFormat="1" ht="15" customHeight="1">
      <c r="A31" s="230"/>
      <c r="B31" s="230"/>
      <c r="C31" s="231"/>
      <c r="D31" s="34" t="s">
        <v>43</v>
      </c>
      <c r="E31" s="36">
        <v>560</v>
      </c>
      <c r="F31" s="36">
        <v>560</v>
      </c>
      <c r="G31" s="36">
        <f>F31/E31*100</f>
        <v>100</v>
      </c>
    </row>
    <row r="32" spans="1:7" s="32" customFormat="1" ht="15" customHeight="1">
      <c r="A32" s="230"/>
      <c r="B32" s="230"/>
      <c r="C32" s="231"/>
      <c r="D32" s="34" t="s">
        <v>44</v>
      </c>
      <c r="E32" s="36"/>
      <c r="F32" s="73"/>
      <c r="G32" s="71"/>
    </row>
    <row r="33" spans="1:7" s="32" customFormat="1" ht="15" customHeight="1">
      <c r="A33" s="230"/>
      <c r="B33" s="230"/>
      <c r="C33" s="231"/>
      <c r="D33" s="34" t="s">
        <v>45</v>
      </c>
      <c r="E33" s="36"/>
      <c r="F33" s="73"/>
      <c r="G33" s="71"/>
    </row>
    <row r="34" spans="1:7" s="32" customFormat="1" ht="12.75">
      <c r="A34" s="230"/>
      <c r="B34" s="230"/>
      <c r="C34" s="231"/>
      <c r="D34" s="33" t="s">
        <v>47</v>
      </c>
      <c r="E34" s="36"/>
      <c r="F34" s="73"/>
      <c r="G34" s="71"/>
    </row>
    <row r="35" spans="1:7" s="32" customFormat="1" ht="15" customHeight="1">
      <c r="A35" s="230"/>
      <c r="B35" s="230"/>
      <c r="C35" s="231"/>
      <c r="D35" s="33" t="s">
        <v>46</v>
      </c>
      <c r="E35" s="36"/>
      <c r="F35" s="73"/>
      <c r="G35" s="71"/>
    </row>
    <row r="36" spans="1:7" s="32" customFormat="1" ht="15" customHeight="1">
      <c r="A36" s="230" t="s">
        <v>67</v>
      </c>
      <c r="B36" s="230" t="s">
        <v>68</v>
      </c>
      <c r="C36" s="231" t="s">
        <v>71</v>
      </c>
      <c r="D36" s="31" t="s">
        <v>48</v>
      </c>
      <c r="E36" s="69">
        <f>E37+E42+E43</f>
        <v>286.4</v>
      </c>
      <c r="F36" s="69">
        <f>F37+F42+F43</f>
        <v>286.4</v>
      </c>
      <c r="G36" s="69">
        <f>G37+G42+G43</f>
        <v>100</v>
      </c>
    </row>
    <row r="37" spans="1:8" s="32" customFormat="1" ht="15" customHeight="1">
      <c r="A37" s="230"/>
      <c r="B37" s="230"/>
      <c r="C37" s="231"/>
      <c r="D37" s="33" t="s">
        <v>42</v>
      </c>
      <c r="E37" s="70">
        <f>SUM(E39:E41)</f>
        <v>286.4</v>
      </c>
      <c r="F37" s="70">
        <f>SUM(F39:F41)</f>
        <v>286.4</v>
      </c>
      <c r="G37" s="70">
        <f>SUM(G39:G41)</f>
        <v>100</v>
      </c>
      <c r="H37" s="37"/>
    </row>
    <row r="38" spans="1:7" s="32" customFormat="1" ht="15" customHeight="1">
      <c r="A38" s="230"/>
      <c r="B38" s="230"/>
      <c r="C38" s="231"/>
      <c r="D38" s="34" t="s">
        <v>27</v>
      </c>
      <c r="E38" s="36"/>
      <c r="F38" s="72"/>
      <c r="G38" s="71"/>
    </row>
    <row r="39" spans="1:7" s="32" customFormat="1" ht="15" customHeight="1">
      <c r="A39" s="230"/>
      <c r="B39" s="230"/>
      <c r="C39" s="231"/>
      <c r="D39" s="34" t="s">
        <v>43</v>
      </c>
      <c r="E39" s="36">
        <v>286.4</v>
      </c>
      <c r="F39" s="73">
        <v>286.4</v>
      </c>
      <c r="G39" s="36">
        <f>F39/E39*100</f>
        <v>100</v>
      </c>
    </row>
    <row r="40" spans="1:7" s="32" customFormat="1" ht="15" customHeight="1">
      <c r="A40" s="230"/>
      <c r="B40" s="230"/>
      <c r="C40" s="231"/>
      <c r="D40" s="34" t="s">
        <v>44</v>
      </c>
      <c r="E40" s="36"/>
      <c r="F40" s="73"/>
      <c r="G40" s="71"/>
    </row>
    <row r="41" spans="1:7" s="32" customFormat="1" ht="15" customHeight="1">
      <c r="A41" s="230"/>
      <c r="B41" s="230"/>
      <c r="C41" s="231"/>
      <c r="D41" s="34" t="s">
        <v>45</v>
      </c>
      <c r="E41" s="36"/>
      <c r="F41" s="73"/>
      <c r="G41" s="71"/>
    </row>
    <row r="42" spans="1:7" s="32" customFormat="1" ht="12.75">
      <c r="A42" s="230"/>
      <c r="B42" s="230"/>
      <c r="C42" s="231"/>
      <c r="D42" s="33" t="s">
        <v>47</v>
      </c>
      <c r="E42" s="36"/>
      <c r="F42" s="73"/>
      <c r="G42" s="71"/>
    </row>
    <row r="43" spans="1:7" s="32" customFormat="1" ht="15" customHeight="1">
      <c r="A43" s="230"/>
      <c r="B43" s="230"/>
      <c r="C43" s="231"/>
      <c r="D43" s="33" t="s">
        <v>46</v>
      </c>
      <c r="E43" s="36"/>
      <c r="F43" s="73"/>
      <c r="G43" s="71"/>
    </row>
  </sheetData>
  <sheetProtection/>
  <mergeCells count="23">
    <mergeCell ref="A36:A43"/>
    <mergeCell ref="B36:B43"/>
    <mergeCell ref="C36:C43"/>
    <mergeCell ref="A3:G3"/>
    <mergeCell ref="A28:A35"/>
    <mergeCell ref="B28:B35"/>
    <mergeCell ref="C28:C35"/>
    <mergeCell ref="A12:A19"/>
    <mergeCell ref="B12:B19"/>
    <mergeCell ref="C12:C19"/>
    <mergeCell ref="A20:A27"/>
    <mergeCell ref="B20:B27"/>
    <mergeCell ref="C20:C27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</mergeCells>
  <printOptions/>
  <pageMargins left="0.3937007874015748" right="0.3937007874015748" top="0.7874015748031497" bottom="0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8.8515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65.28125" style="8" customWidth="1"/>
    <col min="6" max="6" width="12.00390625" style="8" customWidth="1"/>
    <col min="7" max="7" width="5.8515625" style="8" customWidth="1"/>
    <col min="8" max="8" width="7.28125" style="8" customWidth="1"/>
    <col min="9" max="9" width="17.57421875" style="8" customWidth="1"/>
    <col min="10" max="10" width="66.140625" style="47" customWidth="1"/>
    <col min="11" max="11" width="8.421875" style="47" customWidth="1"/>
    <col min="12" max="12" width="69.8515625" style="8" customWidth="1"/>
    <col min="13" max="16384" width="8.8515625" style="8" customWidth="1"/>
  </cols>
  <sheetData>
    <row r="1" spans="9:14" s="19" customFormat="1" ht="14.25" customHeight="1">
      <c r="I1" s="20"/>
      <c r="J1" s="39"/>
      <c r="K1" s="39" t="s">
        <v>54</v>
      </c>
      <c r="L1" s="20"/>
      <c r="M1" s="20"/>
      <c r="N1" s="24"/>
    </row>
    <row r="2" spans="1:11" s="19" customFormat="1" ht="15.75">
      <c r="A2" s="239" t="s">
        <v>53</v>
      </c>
      <c r="B2" s="240"/>
      <c r="C2" s="240"/>
      <c r="D2" s="240"/>
      <c r="E2" s="240"/>
      <c r="F2" s="240"/>
      <c r="G2" s="240"/>
      <c r="H2" s="240"/>
      <c r="I2" s="240"/>
      <c r="J2" s="240"/>
      <c r="K2" s="45"/>
    </row>
    <row r="3" spans="1:11" s="46" customFormat="1" ht="17.25" customHeight="1">
      <c r="A3" s="232" t="s">
        <v>224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7" s="19" customFormat="1" ht="41.25" customHeight="1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4"/>
      <c r="M4" s="24"/>
      <c r="N4" s="24"/>
      <c r="O4" s="24"/>
      <c r="P4" s="24"/>
      <c r="Q4" s="24"/>
    </row>
    <row r="5" spans="1:17" s="19" customFormat="1" ht="15.75" customHeight="1">
      <c r="A5" s="250" t="s">
        <v>66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4"/>
      <c r="M5" s="24"/>
      <c r="N5" s="24"/>
      <c r="O5" s="24"/>
      <c r="P5" s="24"/>
      <c r="Q5" s="24"/>
    </row>
    <row r="6" spans="4:11" s="19" customFormat="1" ht="15.75">
      <c r="D6" s="23"/>
      <c r="E6" s="23"/>
      <c r="F6" s="23"/>
      <c r="G6" s="23"/>
      <c r="H6" s="23"/>
      <c r="I6" s="23"/>
      <c r="J6" s="40"/>
      <c r="K6" s="45"/>
    </row>
    <row r="7" spans="1:11" ht="44.25" customHeight="1">
      <c r="A7" s="241" t="s">
        <v>10</v>
      </c>
      <c r="B7" s="242"/>
      <c r="C7" s="242"/>
      <c r="D7" s="243"/>
      <c r="E7" s="244" t="s">
        <v>16</v>
      </c>
      <c r="F7" s="244" t="s">
        <v>0</v>
      </c>
      <c r="G7" s="244" t="s">
        <v>31</v>
      </c>
      <c r="H7" s="244" t="s">
        <v>32</v>
      </c>
      <c r="I7" s="244" t="s">
        <v>7</v>
      </c>
      <c r="J7" s="245" t="s">
        <v>29</v>
      </c>
      <c r="K7" s="235" t="s">
        <v>30</v>
      </c>
    </row>
    <row r="8" spans="1:11" ht="15" customHeight="1">
      <c r="A8" s="7" t="s">
        <v>15</v>
      </c>
      <c r="B8" s="7" t="s">
        <v>11</v>
      </c>
      <c r="C8" s="7" t="s">
        <v>12</v>
      </c>
      <c r="D8" s="7" t="s">
        <v>13</v>
      </c>
      <c r="E8" s="244"/>
      <c r="F8" s="244"/>
      <c r="G8" s="244"/>
      <c r="H8" s="244"/>
      <c r="I8" s="244"/>
      <c r="J8" s="246"/>
      <c r="K8" s="235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8">
        <v>10</v>
      </c>
      <c r="K9" s="7">
        <v>11</v>
      </c>
    </row>
    <row r="10" spans="1:11" s="43" customFormat="1" ht="18.75" customHeight="1">
      <c r="A10" s="74" t="s">
        <v>67</v>
      </c>
      <c r="B10" s="108">
        <v>1</v>
      </c>
      <c r="C10" s="108"/>
      <c r="D10" s="108"/>
      <c r="E10" s="78" t="s">
        <v>69</v>
      </c>
      <c r="F10" s="78"/>
      <c r="G10" s="78"/>
      <c r="H10" s="78"/>
      <c r="I10" s="78"/>
      <c r="J10" s="79"/>
      <c r="K10" s="77"/>
    </row>
    <row r="11" spans="1:11" s="43" customFormat="1" ht="18.75" customHeight="1">
      <c r="A11" s="80" t="s">
        <v>67</v>
      </c>
      <c r="B11" s="80" t="s">
        <v>9</v>
      </c>
      <c r="C11" s="80" t="s">
        <v>162</v>
      </c>
      <c r="D11" s="105"/>
      <c r="E11" s="81" t="s">
        <v>103</v>
      </c>
      <c r="F11" s="12"/>
      <c r="G11" s="12"/>
      <c r="H11" s="12"/>
      <c r="I11" s="12"/>
      <c r="J11" s="15"/>
      <c r="K11" s="116"/>
    </row>
    <row r="12" spans="1:11" s="4" customFormat="1" ht="57" customHeight="1">
      <c r="A12" s="11" t="s">
        <v>67</v>
      </c>
      <c r="B12" s="11" t="s">
        <v>9</v>
      </c>
      <c r="C12" s="11" t="s">
        <v>162</v>
      </c>
      <c r="D12" s="11" t="s">
        <v>9</v>
      </c>
      <c r="E12" s="87" t="s">
        <v>104</v>
      </c>
      <c r="F12" s="91" t="s">
        <v>110</v>
      </c>
      <c r="G12" s="14">
        <v>2021</v>
      </c>
      <c r="H12" s="14">
        <v>2021</v>
      </c>
      <c r="I12" s="236" t="s">
        <v>115</v>
      </c>
      <c r="J12" s="113" t="s">
        <v>239</v>
      </c>
      <c r="K12" s="117"/>
    </row>
    <row r="13" spans="1:11" s="4" customFormat="1" ht="36">
      <c r="A13" s="11" t="s">
        <v>67</v>
      </c>
      <c r="B13" s="11" t="s">
        <v>9</v>
      </c>
      <c r="C13" s="11" t="s">
        <v>162</v>
      </c>
      <c r="D13" s="11" t="s">
        <v>8</v>
      </c>
      <c r="E13" s="87" t="s">
        <v>105</v>
      </c>
      <c r="F13" s="91" t="s">
        <v>145</v>
      </c>
      <c r="G13" s="14">
        <v>2021</v>
      </c>
      <c r="H13" s="14">
        <v>2021</v>
      </c>
      <c r="I13" s="237"/>
      <c r="J13" s="113" t="s">
        <v>240</v>
      </c>
      <c r="K13" s="118"/>
    </row>
    <row r="14" spans="1:11" s="4" customFormat="1" ht="24">
      <c r="A14" s="11" t="s">
        <v>67</v>
      </c>
      <c r="B14" s="11" t="s">
        <v>9</v>
      </c>
      <c r="C14" s="11" t="s">
        <v>162</v>
      </c>
      <c r="D14" s="11" t="s">
        <v>68</v>
      </c>
      <c r="E14" s="106" t="s">
        <v>106</v>
      </c>
      <c r="F14" s="91" t="s">
        <v>145</v>
      </c>
      <c r="G14" s="14">
        <v>2021</v>
      </c>
      <c r="H14" s="14">
        <v>2021</v>
      </c>
      <c r="I14" s="237"/>
      <c r="J14" s="113" t="s">
        <v>166</v>
      </c>
      <c r="K14" s="118"/>
    </row>
    <row r="15" spans="1:11" s="4" customFormat="1" ht="24">
      <c r="A15" s="11" t="s">
        <v>67</v>
      </c>
      <c r="B15" s="11" t="s">
        <v>9</v>
      </c>
      <c r="C15" s="11" t="s">
        <v>162</v>
      </c>
      <c r="D15" s="11" t="s">
        <v>112</v>
      </c>
      <c r="E15" s="87" t="s">
        <v>107</v>
      </c>
      <c r="F15" s="91" t="s">
        <v>145</v>
      </c>
      <c r="G15" s="14">
        <v>2021</v>
      </c>
      <c r="H15" s="14">
        <v>2021</v>
      </c>
      <c r="I15" s="237"/>
      <c r="J15" s="113" t="s">
        <v>215</v>
      </c>
      <c r="K15" s="118"/>
    </row>
    <row r="16" spans="1:11" s="4" customFormat="1" ht="24">
      <c r="A16" s="11" t="s">
        <v>67</v>
      </c>
      <c r="B16" s="11" t="s">
        <v>9</v>
      </c>
      <c r="C16" s="11" t="s">
        <v>162</v>
      </c>
      <c r="D16" s="11" t="s">
        <v>113</v>
      </c>
      <c r="E16" s="87" t="s">
        <v>108</v>
      </c>
      <c r="F16" s="91" t="s">
        <v>145</v>
      </c>
      <c r="G16" s="14">
        <v>2021</v>
      </c>
      <c r="H16" s="14">
        <v>2021</v>
      </c>
      <c r="I16" s="237"/>
      <c r="J16" s="113" t="s">
        <v>167</v>
      </c>
      <c r="K16" s="118"/>
    </row>
    <row r="17" spans="1:11" s="4" customFormat="1" ht="24">
      <c r="A17" s="11" t="s">
        <v>67</v>
      </c>
      <c r="B17" s="11" t="s">
        <v>9</v>
      </c>
      <c r="C17" s="11" t="s">
        <v>162</v>
      </c>
      <c r="D17" s="11" t="s">
        <v>114</v>
      </c>
      <c r="E17" s="87" t="s">
        <v>109</v>
      </c>
      <c r="F17" s="91" t="s">
        <v>145</v>
      </c>
      <c r="G17" s="14">
        <v>2021</v>
      </c>
      <c r="H17" s="14">
        <v>2021</v>
      </c>
      <c r="I17" s="238"/>
      <c r="J17" s="113" t="s">
        <v>215</v>
      </c>
      <c r="K17" s="118"/>
    </row>
    <row r="18" spans="1:11" s="43" customFormat="1" ht="25.5" customHeight="1">
      <c r="A18" s="80" t="s">
        <v>67</v>
      </c>
      <c r="B18" s="80" t="s">
        <v>9</v>
      </c>
      <c r="C18" s="80" t="s">
        <v>14</v>
      </c>
      <c r="D18" s="80"/>
      <c r="E18" s="81" t="s">
        <v>116</v>
      </c>
      <c r="F18" s="12"/>
      <c r="G18" s="12"/>
      <c r="H18" s="12"/>
      <c r="I18" s="15"/>
      <c r="J18" s="127"/>
      <c r="K18" s="119"/>
    </row>
    <row r="19" spans="1:11" s="43" customFormat="1" ht="24" customHeight="1">
      <c r="A19" s="11" t="s">
        <v>67</v>
      </c>
      <c r="B19" s="11" t="s">
        <v>9</v>
      </c>
      <c r="C19" s="11" t="s">
        <v>14</v>
      </c>
      <c r="D19" s="11" t="s">
        <v>9</v>
      </c>
      <c r="E19" s="112" t="s">
        <v>117</v>
      </c>
      <c r="F19" s="91" t="s">
        <v>145</v>
      </c>
      <c r="G19" s="14">
        <v>2021</v>
      </c>
      <c r="H19" s="14">
        <v>2021</v>
      </c>
      <c r="I19" s="247" t="s">
        <v>118</v>
      </c>
      <c r="J19" s="251" t="s">
        <v>241</v>
      </c>
      <c r="K19" s="119"/>
    </row>
    <row r="20" spans="1:11" s="43" customFormat="1" ht="41.25" customHeight="1">
      <c r="A20" s="11" t="s">
        <v>67</v>
      </c>
      <c r="B20" s="11" t="s">
        <v>9</v>
      </c>
      <c r="C20" s="11" t="s">
        <v>14</v>
      </c>
      <c r="D20" s="11" t="s">
        <v>8</v>
      </c>
      <c r="E20" s="112" t="s">
        <v>119</v>
      </c>
      <c r="F20" s="91" t="s">
        <v>145</v>
      </c>
      <c r="G20" s="14">
        <v>2021</v>
      </c>
      <c r="H20" s="14">
        <v>2021</v>
      </c>
      <c r="I20" s="248"/>
      <c r="J20" s="252"/>
      <c r="K20" s="119"/>
    </row>
    <row r="21" spans="1:11" s="43" customFormat="1" ht="24">
      <c r="A21" s="11" t="s">
        <v>67</v>
      </c>
      <c r="B21" s="11" t="s">
        <v>9</v>
      </c>
      <c r="C21" s="11" t="s">
        <v>14</v>
      </c>
      <c r="D21" s="11" t="s">
        <v>68</v>
      </c>
      <c r="E21" s="112" t="s">
        <v>120</v>
      </c>
      <c r="F21" s="91" t="s">
        <v>145</v>
      </c>
      <c r="G21" s="14">
        <v>2021</v>
      </c>
      <c r="H21" s="14">
        <v>2021</v>
      </c>
      <c r="I21" s="249"/>
      <c r="J21" s="253"/>
      <c r="K21" s="119"/>
    </row>
    <row r="22" spans="1:11" s="43" customFormat="1" ht="24">
      <c r="A22" s="80" t="s">
        <v>67</v>
      </c>
      <c r="B22" s="80" t="s">
        <v>9</v>
      </c>
      <c r="C22" s="80" t="s">
        <v>130</v>
      </c>
      <c r="D22" s="80"/>
      <c r="E22" s="109" t="s">
        <v>121</v>
      </c>
      <c r="F22" s="98"/>
      <c r="G22" s="98"/>
      <c r="H22" s="106"/>
      <c r="I22" s="15"/>
      <c r="J22" s="127"/>
      <c r="K22" s="119"/>
    </row>
    <row r="23" spans="1:11" s="43" customFormat="1" ht="36">
      <c r="A23" s="11" t="s">
        <v>67</v>
      </c>
      <c r="B23" s="11" t="s">
        <v>9</v>
      </c>
      <c r="C23" s="11" t="s">
        <v>130</v>
      </c>
      <c r="D23" s="11" t="s">
        <v>9</v>
      </c>
      <c r="E23" s="120" t="s">
        <v>122</v>
      </c>
      <c r="F23" s="91" t="s">
        <v>145</v>
      </c>
      <c r="G23" s="14">
        <v>2021</v>
      </c>
      <c r="H23" s="14">
        <v>2021</v>
      </c>
      <c r="I23" s="247" t="s">
        <v>123</v>
      </c>
      <c r="J23" s="113" t="s">
        <v>163</v>
      </c>
      <c r="K23" s="119"/>
    </row>
    <row r="24" spans="1:11" s="43" customFormat="1" ht="36">
      <c r="A24" s="11" t="s">
        <v>67</v>
      </c>
      <c r="B24" s="11" t="s">
        <v>9</v>
      </c>
      <c r="C24" s="11" t="s">
        <v>130</v>
      </c>
      <c r="D24" s="11" t="s">
        <v>8</v>
      </c>
      <c r="E24" s="112" t="s">
        <v>124</v>
      </c>
      <c r="F24" s="91" t="s">
        <v>145</v>
      </c>
      <c r="G24" s="14">
        <v>2021</v>
      </c>
      <c r="H24" s="14">
        <v>2021</v>
      </c>
      <c r="I24" s="248"/>
      <c r="J24" s="113" t="s">
        <v>243</v>
      </c>
      <c r="K24" s="119"/>
    </row>
    <row r="25" spans="1:11" s="43" customFormat="1" ht="28.5" customHeight="1">
      <c r="A25" s="11" t="s">
        <v>67</v>
      </c>
      <c r="B25" s="11" t="s">
        <v>9</v>
      </c>
      <c r="C25" s="11" t="s">
        <v>130</v>
      </c>
      <c r="D25" s="11" t="s">
        <v>68</v>
      </c>
      <c r="E25" s="112" t="s">
        <v>125</v>
      </c>
      <c r="F25" s="91" t="s">
        <v>145</v>
      </c>
      <c r="G25" s="14">
        <v>2021</v>
      </c>
      <c r="H25" s="14">
        <v>2021</v>
      </c>
      <c r="I25" s="249"/>
      <c r="J25" s="113" t="s">
        <v>216</v>
      </c>
      <c r="K25" s="119"/>
    </row>
    <row r="26" spans="1:11" s="43" customFormat="1" ht="24">
      <c r="A26" s="80" t="s">
        <v>67</v>
      </c>
      <c r="B26" s="80" t="s">
        <v>9</v>
      </c>
      <c r="C26" s="80" t="s">
        <v>131</v>
      </c>
      <c r="D26" s="80"/>
      <c r="E26" s="121" t="s">
        <v>126</v>
      </c>
      <c r="F26" s="98"/>
      <c r="G26" s="98"/>
      <c r="H26" s="106"/>
      <c r="I26" s="15"/>
      <c r="J26" s="127"/>
      <c r="K26" s="119"/>
    </row>
    <row r="27" spans="1:11" s="43" customFormat="1" ht="96">
      <c r="A27" s="11" t="s">
        <v>67</v>
      </c>
      <c r="B27" s="11" t="s">
        <v>9</v>
      </c>
      <c r="C27" s="11" t="s">
        <v>131</v>
      </c>
      <c r="D27" s="11" t="s">
        <v>9</v>
      </c>
      <c r="E27" s="112" t="s">
        <v>127</v>
      </c>
      <c r="F27" s="91" t="s">
        <v>145</v>
      </c>
      <c r="G27" s="14">
        <v>2021</v>
      </c>
      <c r="H27" s="14">
        <v>2021</v>
      </c>
      <c r="I27" s="233" t="s">
        <v>128</v>
      </c>
      <c r="J27" s="113" t="s">
        <v>242</v>
      </c>
      <c r="K27" s="119"/>
    </row>
    <row r="28" spans="1:11" s="43" customFormat="1" ht="57.75" customHeight="1">
      <c r="A28" s="11" t="s">
        <v>67</v>
      </c>
      <c r="B28" s="11" t="s">
        <v>9</v>
      </c>
      <c r="C28" s="11" t="s">
        <v>131</v>
      </c>
      <c r="D28" s="11" t="s">
        <v>8</v>
      </c>
      <c r="E28" s="114" t="s">
        <v>129</v>
      </c>
      <c r="F28" s="91" t="s">
        <v>145</v>
      </c>
      <c r="G28" s="14">
        <v>2021</v>
      </c>
      <c r="H28" s="14">
        <v>2021</v>
      </c>
      <c r="I28" s="234"/>
      <c r="J28" s="113" t="s">
        <v>217</v>
      </c>
      <c r="K28" s="119"/>
    </row>
    <row r="29" spans="1:11" s="43" customFormat="1" ht="12" customHeight="1">
      <c r="A29" s="92" t="s">
        <v>67</v>
      </c>
      <c r="B29" s="93">
        <v>1</v>
      </c>
      <c r="C29" s="80" t="s">
        <v>144</v>
      </c>
      <c r="D29" s="93"/>
      <c r="E29" s="109" t="s">
        <v>132</v>
      </c>
      <c r="F29" s="98"/>
      <c r="G29" s="98"/>
      <c r="H29" s="106"/>
      <c r="I29" s="15"/>
      <c r="J29" s="127"/>
      <c r="K29" s="119"/>
    </row>
    <row r="30" spans="1:11" s="43" customFormat="1" ht="147" customHeight="1">
      <c r="A30" s="101" t="s">
        <v>67</v>
      </c>
      <c r="B30" s="102">
        <v>1</v>
      </c>
      <c r="C30" s="11" t="s">
        <v>144</v>
      </c>
      <c r="D30" s="102">
        <v>1</v>
      </c>
      <c r="E30" s="112" t="s">
        <v>133</v>
      </c>
      <c r="F30" s="91" t="s">
        <v>145</v>
      </c>
      <c r="G30" s="14">
        <v>2021</v>
      </c>
      <c r="H30" s="14">
        <v>2021</v>
      </c>
      <c r="I30" s="122" t="s">
        <v>134</v>
      </c>
      <c r="J30" s="190" t="s">
        <v>222</v>
      </c>
      <c r="K30" s="119"/>
    </row>
    <row r="31" spans="1:11" s="43" customFormat="1" ht="327.75" customHeight="1">
      <c r="A31" s="101" t="s">
        <v>67</v>
      </c>
      <c r="B31" s="102">
        <v>1</v>
      </c>
      <c r="C31" s="11" t="s">
        <v>144</v>
      </c>
      <c r="D31" s="102">
        <v>2</v>
      </c>
      <c r="E31" s="112" t="s">
        <v>135</v>
      </c>
      <c r="F31" s="91" t="s">
        <v>145</v>
      </c>
      <c r="G31" s="14">
        <v>2021</v>
      </c>
      <c r="H31" s="14">
        <v>2021</v>
      </c>
      <c r="I31" s="122" t="s">
        <v>136</v>
      </c>
      <c r="J31" s="190" t="s">
        <v>221</v>
      </c>
      <c r="K31" s="119"/>
    </row>
    <row r="32" spans="1:11" s="43" customFormat="1" ht="196.5" customHeight="1">
      <c r="A32" s="101" t="s">
        <v>67</v>
      </c>
      <c r="B32" s="102">
        <v>1</v>
      </c>
      <c r="C32" s="11" t="s">
        <v>144</v>
      </c>
      <c r="D32" s="102">
        <v>3</v>
      </c>
      <c r="E32" s="123" t="s">
        <v>137</v>
      </c>
      <c r="F32" s="91" t="s">
        <v>138</v>
      </c>
      <c r="G32" s="14">
        <v>2021</v>
      </c>
      <c r="H32" s="14">
        <v>2021</v>
      </c>
      <c r="I32" s="247" t="s">
        <v>139</v>
      </c>
      <c r="J32" s="113" t="s">
        <v>244</v>
      </c>
      <c r="K32" s="119"/>
    </row>
    <row r="33" spans="1:11" s="43" customFormat="1" ht="69" customHeight="1">
      <c r="A33" s="101" t="s">
        <v>67</v>
      </c>
      <c r="B33" s="102">
        <v>1</v>
      </c>
      <c r="C33" s="11" t="s">
        <v>144</v>
      </c>
      <c r="D33" s="102">
        <v>4</v>
      </c>
      <c r="E33" s="112" t="s">
        <v>140</v>
      </c>
      <c r="F33" s="91" t="s">
        <v>141</v>
      </c>
      <c r="G33" s="14">
        <v>2021</v>
      </c>
      <c r="H33" s="14">
        <v>2021</v>
      </c>
      <c r="I33" s="249"/>
      <c r="J33" s="113" t="s">
        <v>218</v>
      </c>
      <c r="K33" s="119"/>
    </row>
    <row r="34" spans="1:11" s="43" customFormat="1" ht="12.75">
      <c r="A34" s="92" t="s">
        <v>67</v>
      </c>
      <c r="B34" s="93">
        <v>1</v>
      </c>
      <c r="C34" s="80" t="s">
        <v>67</v>
      </c>
      <c r="D34" s="93"/>
      <c r="E34" s="124" t="s">
        <v>142</v>
      </c>
      <c r="F34" s="91"/>
      <c r="G34" s="14">
        <v>2021</v>
      </c>
      <c r="H34" s="14">
        <v>2021</v>
      </c>
      <c r="I34" s="15"/>
      <c r="J34" s="128"/>
      <c r="K34" s="119"/>
    </row>
    <row r="35" spans="1:11" s="43" customFormat="1" ht="36">
      <c r="A35" s="101" t="s">
        <v>67</v>
      </c>
      <c r="B35" s="102">
        <v>1</v>
      </c>
      <c r="C35" s="11" t="s">
        <v>67</v>
      </c>
      <c r="D35" s="102">
        <v>1</v>
      </c>
      <c r="E35" s="125" t="s">
        <v>76</v>
      </c>
      <c r="F35" s="91" t="s">
        <v>145</v>
      </c>
      <c r="G35" s="14">
        <v>2021</v>
      </c>
      <c r="H35" s="14">
        <v>2021</v>
      </c>
      <c r="I35" s="15"/>
      <c r="J35" s="193" t="s">
        <v>237</v>
      </c>
      <c r="K35" s="119"/>
    </row>
    <row r="36" spans="1:11" s="43" customFormat="1" ht="24">
      <c r="A36" s="101" t="s">
        <v>67</v>
      </c>
      <c r="B36" s="102">
        <v>1</v>
      </c>
      <c r="C36" s="11" t="s">
        <v>67</v>
      </c>
      <c r="D36" s="102">
        <v>2</v>
      </c>
      <c r="E36" s="125" t="s">
        <v>77</v>
      </c>
      <c r="F36" s="91" t="s">
        <v>145</v>
      </c>
      <c r="G36" s="14">
        <v>2021</v>
      </c>
      <c r="H36" s="14">
        <v>2021</v>
      </c>
      <c r="I36" s="15"/>
      <c r="J36" s="193" t="s">
        <v>235</v>
      </c>
      <c r="K36" s="119"/>
    </row>
    <row r="37" spans="1:11" s="43" customFormat="1" ht="24">
      <c r="A37" s="101" t="s">
        <v>67</v>
      </c>
      <c r="B37" s="102">
        <v>1</v>
      </c>
      <c r="C37" s="11" t="s">
        <v>67</v>
      </c>
      <c r="D37" s="102">
        <v>3</v>
      </c>
      <c r="E37" s="125" t="s">
        <v>78</v>
      </c>
      <c r="F37" s="91" t="s">
        <v>145</v>
      </c>
      <c r="G37" s="14">
        <v>2021</v>
      </c>
      <c r="H37" s="14">
        <v>2021</v>
      </c>
      <c r="I37" s="15"/>
      <c r="J37" s="193" t="s">
        <v>236</v>
      </c>
      <c r="K37" s="119"/>
    </row>
    <row r="38" spans="1:11" s="43" customFormat="1" ht="24">
      <c r="A38" s="101" t="s">
        <v>67</v>
      </c>
      <c r="B38" s="102">
        <v>1</v>
      </c>
      <c r="C38" s="11" t="s">
        <v>67</v>
      </c>
      <c r="D38" s="102">
        <v>4</v>
      </c>
      <c r="E38" s="112" t="s">
        <v>143</v>
      </c>
      <c r="F38" s="91" t="s">
        <v>145</v>
      </c>
      <c r="G38" s="14">
        <v>2021</v>
      </c>
      <c r="H38" s="14">
        <v>2021</v>
      </c>
      <c r="I38" s="15"/>
      <c r="J38" s="127" t="s">
        <v>164</v>
      </c>
      <c r="K38" s="119"/>
    </row>
    <row r="39" spans="1:11" s="43" customFormat="1" ht="18.75" customHeight="1">
      <c r="A39" s="74" t="s">
        <v>67</v>
      </c>
      <c r="B39" s="74" t="s">
        <v>8</v>
      </c>
      <c r="C39" s="74"/>
      <c r="D39" s="74"/>
      <c r="E39" s="108" t="s">
        <v>70</v>
      </c>
      <c r="F39" s="75"/>
      <c r="G39" s="75"/>
      <c r="H39" s="75"/>
      <c r="I39" s="76"/>
      <c r="J39" s="126"/>
      <c r="K39" s="126"/>
    </row>
    <row r="40" spans="1:11" s="43" customFormat="1" ht="51.75" customHeight="1">
      <c r="A40" s="11" t="s">
        <v>67</v>
      </c>
      <c r="B40" s="11" t="s">
        <v>8</v>
      </c>
      <c r="C40" s="11" t="s">
        <v>17</v>
      </c>
      <c r="D40" s="12"/>
      <c r="E40" s="94" t="s">
        <v>146</v>
      </c>
      <c r="F40" s="91" t="s">
        <v>111</v>
      </c>
      <c r="G40" s="14">
        <v>2021</v>
      </c>
      <c r="H40" s="14">
        <v>2021</v>
      </c>
      <c r="I40" s="236" t="s">
        <v>154</v>
      </c>
      <c r="J40" s="113" t="s">
        <v>219</v>
      </c>
      <c r="K40" s="116"/>
    </row>
    <row r="41" spans="1:11" s="4" customFormat="1" ht="217.5" customHeight="1">
      <c r="A41" s="11" t="s">
        <v>67</v>
      </c>
      <c r="B41" s="11" t="s">
        <v>8</v>
      </c>
      <c r="C41" s="11" t="s">
        <v>14</v>
      </c>
      <c r="D41" s="11"/>
      <c r="E41" s="94" t="s">
        <v>147</v>
      </c>
      <c r="F41" s="91" t="s">
        <v>111</v>
      </c>
      <c r="G41" s="14">
        <v>2021</v>
      </c>
      <c r="H41" s="14">
        <v>2021</v>
      </c>
      <c r="I41" s="237"/>
      <c r="J41" s="113" t="s">
        <v>220</v>
      </c>
      <c r="K41" s="117"/>
    </row>
    <row r="42" spans="1:11" s="4" customFormat="1" ht="48">
      <c r="A42" s="11" t="s">
        <v>67</v>
      </c>
      <c r="B42" s="11" t="s">
        <v>8</v>
      </c>
      <c r="C42" s="11" t="s">
        <v>130</v>
      </c>
      <c r="D42" s="11"/>
      <c r="E42" s="87" t="s">
        <v>148</v>
      </c>
      <c r="F42" s="91" t="s">
        <v>149</v>
      </c>
      <c r="G42" s="14">
        <v>2021</v>
      </c>
      <c r="H42" s="14">
        <v>2021</v>
      </c>
      <c r="I42" s="237"/>
      <c r="J42" s="113" t="s">
        <v>245</v>
      </c>
      <c r="K42" s="118"/>
    </row>
    <row r="43" spans="1:11" s="43" customFormat="1" ht="28.5" customHeight="1">
      <c r="A43" s="11" t="s">
        <v>67</v>
      </c>
      <c r="B43" s="11" t="s">
        <v>8</v>
      </c>
      <c r="C43" s="11" t="s">
        <v>131</v>
      </c>
      <c r="D43" s="11"/>
      <c r="E43" s="87" t="s">
        <v>150</v>
      </c>
      <c r="F43" s="91" t="s">
        <v>151</v>
      </c>
      <c r="G43" s="14">
        <v>2021</v>
      </c>
      <c r="H43" s="14">
        <v>2021</v>
      </c>
      <c r="I43" s="237"/>
      <c r="J43" s="113" t="s">
        <v>168</v>
      </c>
      <c r="K43" s="119"/>
    </row>
    <row r="44" spans="1:11" s="4" customFormat="1" ht="99" customHeight="1">
      <c r="A44" s="11" t="s">
        <v>67</v>
      </c>
      <c r="B44" s="11" t="s">
        <v>8</v>
      </c>
      <c r="C44" s="11" t="s">
        <v>144</v>
      </c>
      <c r="D44" s="11"/>
      <c r="E44" s="87" t="s">
        <v>152</v>
      </c>
      <c r="F44" s="96" t="s">
        <v>153</v>
      </c>
      <c r="G44" s="14">
        <v>2021</v>
      </c>
      <c r="H44" s="14">
        <v>2021</v>
      </c>
      <c r="I44" s="238"/>
      <c r="J44" s="113" t="s">
        <v>223</v>
      </c>
      <c r="K44" s="117"/>
    </row>
    <row r="45" spans="1:10" s="43" customFormat="1" ht="27.75" customHeight="1">
      <c r="A45" s="74" t="s">
        <v>67</v>
      </c>
      <c r="B45" s="74" t="s">
        <v>68</v>
      </c>
      <c r="C45" s="74"/>
      <c r="D45" s="74"/>
      <c r="E45" s="108" t="s">
        <v>71</v>
      </c>
      <c r="F45" s="75"/>
      <c r="G45" s="75"/>
      <c r="H45" s="75"/>
      <c r="I45" s="76"/>
      <c r="J45" s="126"/>
    </row>
    <row r="46" spans="1:11" s="43" customFormat="1" ht="51.75" customHeight="1">
      <c r="A46" s="92" t="s">
        <v>67</v>
      </c>
      <c r="B46" s="93">
        <v>3</v>
      </c>
      <c r="C46" s="110" t="s">
        <v>162</v>
      </c>
      <c r="D46" s="111"/>
      <c r="E46" s="97" t="s">
        <v>155</v>
      </c>
      <c r="F46" s="95" t="s">
        <v>156</v>
      </c>
      <c r="G46" s="99"/>
      <c r="H46" s="100"/>
      <c r="I46" s="12"/>
      <c r="J46" s="127"/>
      <c r="K46" s="116"/>
    </row>
    <row r="47" spans="1:11" s="4" customFormat="1" ht="54.75" customHeight="1">
      <c r="A47" s="101" t="s">
        <v>67</v>
      </c>
      <c r="B47" s="102">
        <v>3</v>
      </c>
      <c r="C47" s="104" t="s">
        <v>162</v>
      </c>
      <c r="D47" s="103">
        <v>1</v>
      </c>
      <c r="E47" s="107" t="s">
        <v>157</v>
      </c>
      <c r="F47" s="95" t="s">
        <v>156</v>
      </c>
      <c r="G47" s="14">
        <v>2021</v>
      </c>
      <c r="H47" s="14">
        <v>2021</v>
      </c>
      <c r="I47" s="247" t="s">
        <v>158</v>
      </c>
      <c r="J47" s="251" t="s">
        <v>238</v>
      </c>
      <c r="K47" s="117"/>
    </row>
    <row r="48" spans="1:11" s="4" customFormat="1" ht="24">
      <c r="A48" s="101" t="s">
        <v>67</v>
      </c>
      <c r="B48" s="102">
        <v>3</v>
      </c>
      <c r="C48" s="104" t="s">
        <v>162</v>
      </c>
      <c r="D48" s="103">
        <v>2</v>
      </c>
      <c r="E48" s="107" t="s">
        <v>159</v>
      </c>
      <c r="F48" s="95" t="s">
        <v>160</v>
      </c>
      <c r="G48" s="14">
        <v>2021</v>
      </c>
      <c r="H48" s="14">
        <v>2021</v>
      </c>
      <c r="I48" s="248"/>
      <c r="J48" s="252"/>
      <c r="K48" s="118"/>
    </row>
    <row r="49" spans="1:11" s="43" customFormat="1" ht="24">
      <c r="A49" s="101" t="s">
        <v>67</v>
      </c>
      <c r="B49" s="102">
        <v>3</v>
      </c>
      <c r="C49" s="104" t="s">
        <v>162</v>
      </c>
      <c r="D49" s="103">
        <v>3</v>
      </c>
      <c r="E49" s="107" t="s">
        <v>161</v>
      </c>
      <c r="F49" s="95" t="s">
        <v>160</v>
      </c>
      <c r="G49" s="14">
        <v>2021</v>
      </c>
      <c r="H49" s="14">
        <v>2021</v>
      </c>
      <c r="I49" s="249"/>
      <c r="J49" s="253"/>
      <c r="K49" s="119"/>
    </row>
  </sheetData>
  <sheetProtection/>
  <mergeCells count="21">
    <mergeCell ref="I47:I49"/>
    <mergeCell ref="J19:J21"/>
    <mergeCell ref="J47:J49"/>
    <mergeCell ref="I7:I8"/>
    <mergeCell ref="I23:I25"/>
    <mergeCell ref="H7:H8"/>
    <mergeCell ref="I19:I21"/>
    <mergeCell ref="A4:K4"/>
    <mergeCell ref="A5:K5"/>
    <mergeCell ref="I32:I33"/>
    <mergeCell ref="I40:I44"/>
    <mergeCell ref="A3:K3"/>
    <mergeCell ref="I27:I28"/>
    <mergeCell ref="K7:K8"/>
    <mergeCell ref="I12:I17"/>
    <mergeCell ref="A2:J2"/>
    <mergeCell ref="A7:D7"/>
    <mergeCell ref="E7:E8"/>
    <mergeCell ref="F7:F8"/>
    <mergeCell ref="G7:G8"/>
    <mergeCell ref="J7:J8"/>
  </mergeCells>
  <printOptions horizontalCentered="1"/>
  <pageMargins left="0" right="0" top="0.7874015748031497" bottom="0" header="0" footer="0"/>
  <pageSetup fitToHeight="8" horizontalDpi="600" verticalDpi="600" orientation="landscape" paperSize="9" scale="73" r:id="rId1"/>
  <rowBreaks count="1" manualBreakCount="1">
    <brk id="2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5.8515625" style="22" customWidth="1"/>
    <col min="3" max="3" width="6.140625" style="22" customWidth="1"/>
    <col min="4" max="4" width="23.57421875" style="22" customWidth="1"/>
    <col min="5" max="5" width="28.7109375" style="22" customWidth="1"/>
    <col min="6" max="6" width="9.7109375" style="22" customWidth="1"/>
    <col min="7" max="9" width="12.57421875" style="22" customWidth="1"/>
    <col min="10" max="11" width="10.7109375" style="22" customWidth="1"/>
    <col min="12" max="16384" width="9.140625" style="22" customWidth="1"/>
  </cols>
  <sheetData>
    <row r="1" spans="1:11" s="26" customFormat="1" ht="13.5" customHeight="1">
      <c r="A1" s="19"/>
      <c r="B1" s="19"/>
      <c r="C1" s="19"/>
      <c r="D1" s="19"/>
      <c r="E1" s="19"/>
      <c r="F1" s="19"/>
      <c r="G1" s="19"/>
      <c r="H1" s="19"/>
      <c r="I1" s="24"/>
      <c r="K1" s="19" t="s">
        <v>55</v>
      </c>
    </row>
    <row r="2" spans="1:11" s="26" customFormat="1" ht="32.25" customHeight="1">
      <c r="A2" s="216" t="s">
        <v>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s="46" customFormat="1" ht="17.25" customHeight="1">
      <c r="A3" s="232" t="s">
        <v>224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7" s="19" customFormat="1" ht="39.75" customHeight="1">
      <c r="A4" s="218" t="s">
        <v>73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4"/>
      <c r="M4" s="24"/>
      <c r="N4" s="24"/>
      <c r="O4" s="24"/>
      <c r="P4" s="24"/>
      <c r="Q4" s="24"/>
    </row>
    <row r="5" spans="1:17" s="19" customFormat="1" ht="15.75" customHeight="1">
      <c r="A5" s="250" t="s">
        <v>66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4"/>
      <c r="M5" s="24"/>
      <c r="N5" s="24"/>
      <c r="O5" s="24"/>
      <c r="P5" s="24"/>
      <c r="Q5" s="24"/>
    </row>
    <row r="6" spans="1:11" s="26" customFormat="1" ht="13.5" customHeight="1">
      <c r="A6" s="19"/>
      <c r="B6" s="19"/>
      <c r="C6" s="19"/>
      <c r="D6" s="19"/>
      <c r="E6" s="23"/>
      <c r="F6" s="23"/>
      <c r="G6" s="23"/>
      <c r="H6" s="23"/>
      <c r="I6" s="23"/>
      <c r="J6" s="23"/>
      <c r="K6" s="23"/>
    </row>
    <row r="7" spans="1:11" s="38" customFormat="1" ht="51" customHeight="1">
      <c r="A7" s="244" t="s">
        <v>10</v>
      </c>
      <c r="B7" s="244"/>
      <c r="C7" s="244" t="s">
        <v>23</v>
      </c>
      <c r="D7" s="244" t="s">
        <v>1</v>
      </c>
      <c r="E7" s="244" t="s">
        <v>2</v>
      </c>
      <c r="F7" s="244" t="s">
        <v>3</v>
      </c>
      <c r="G7" s="244" t="s">
        <v>57</v>
      </c>
      <c r="H7" s="244" t="s">
        <v>58</v>
      </c>
      <c r="I7" s="244" t="s">
        <v>6</v>
      </c>
      <c r="J7" s="244" t="s">
        <v>59</v>
      </c>
      <c r="K7" s="244" t="s">
        <v>60</v>
      </c>
    </row>
    <row r="8" spans="1:11" s="38" customFormat="1" ht="13.5" customHeight="1">
      <c r="A8" s="7" t="s">
        <v>15</v>
      </c>
      <c r="B8" s="7" t="s">
        <v>11</v>
      </c>
      <c r="C8" s="266"/>
      <c r="D8" s="244" t="s">
        <v>4</v>
      </c>
      <c r="E8" s="244" t="s">
        <v>22</v>
      </c>
      <c r="F8" s="244"/>
      <c r="G8" s="244"/>
      <c r="H8" s="244"/>
      <c r="I8" s="244"/>
      <c r="J8" s="244"/>
      <c r="K8" s="244"/>
    </row>
    <row r="9" spans="1:11" s="38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3" s="32" customFormat="1" ht="13.5" customHeight="1">
      <c r="A10" s="13" t="s">
        <v>67</v>
      </c>
      <c r="B10" s="49">
        <v>1</v>
      </c>
      <c r="C10" s="49"/>
      <c r="D10" s="262" t="s">
        <v>69</v>
      </c>
      <c r="E10" s="263"/>
      <c r="F10" s="263"/>
      <c r="G10" s="263"/>
      <c r="H10" s="263"/>
      <c r="I10" s="263"/>
      <c r="J10" s="263"/>
      <c r="K10" s="264"/>
      <c r="M10" s="38"/>
    </row>
    <row r="11" spans="1:13" s="32" customFormat="1" ht="51">
      <c r="A11" s="254" t="s">
        <v>67</v>
      </c>
      <c r="B11" s="255" t="s">
        <v>82</v>
      </c>
      <c r="C11" s="254" t="s">
        <v>75</v>
      </c>
      <c r="D11" s="260" t="s">
        <v>76</v>
      </c>
      <c r="E11" s="129" t="s">
        <v>37</v>
      </c>
      <c r="F11" s="115" t="s">
        <v>5</v>
      </c>
      <c r="G11" s="194">
        <v>4593.6</v>
      </c>
      <c r="H11" s="194">
        <v>4593.6</v>
      </c>
      <c r="I11" s="194">
        <v>4587</v>
      </c>
      <c r="J11" s="195">
        <f aca="true" t="shared" si="0" ref="J11:J16">I11/G11*100</f>
        <v>99.85632183908045</v>
      </c>
      <c r="K11" s="195">
        <f aca="true" t="shared" si="1" ref="K11:K16">I11/H11*100</f>
        <v>99.85632183908045</v>
      </c>
      <c r="M11" s="38"/>
    </row>
    <row r="12" spans="1:13" s="32" customFormat="1" ht="51.75" customHeight="1">
      <c r="A12" s="254"/>
      <c r="B12" s="256"/>
      <c r="C12" s="259"/>
      <c r="D12" s="261"/>
      <c r="E12" s="130" t="s">
        <v>38</v>
      </c>
      <c r="F12" s="131" t="s">
        <v>80</v>
      </c>
      <c r="G12" s="194">
        <v>114700</v>
      </c>
      <c r="H12" s="194">
        <v>114700</v>
      </c>
      <c r="I12" s="194">
        <v>114744</v>
      </c>
      <c r="J12" s="195">
        <f t="shared" si="0"/>
        <v>100.03836094158676</v>
      </c>
      <c r="K12" s="195">
        <f t="shared" si="1"/>
        <v>100.03836094158676</v>
      </c>
      <c r="M12" s="38"/>
    </row>
    <row r="13" spans="1:11" s="32" customFormat="1" ht="51">
      <c r="A13" s="254" t="s">
        <v>67</v>
      </c>
      <c r="B13" s="255" t="s">
        <v>83</v>
      </c>
      <c r="C13" s="254" t="s">
        <v>75</v>
      </c>
      <c r="D13" s="257" t="s">
        <v>77</v>
      </c>
      <c r="E13" s="129" t="s">
        <v>37</v>
      </c>
      <c r="F13" s="115" t="s">
        <v>5</v>
      </c>
      <c r="G13" s="194">
        <v>1105.2</v>
      </c>
      <c r="H13" s="194">
        <v>1105.2</v>
      </c>
      <c r="I13" s="194">
        <v>1111.8</v>
      </c>
      <c r="J13" s="195">
        <f t="shared" si="0"/>
        <v>100.5971769815418</v>
      </c>
      <c r="K13" s="195">
        <f t="shared" si="1"/>
        <v>100.5971769815418</v>
      </c>
    </row>
    <row r="14" spans="1:12" s="32" customFormat="1" ht="38.25">
      <c r="A14" s="254"/>
      <c r="B14" s="256"/>
      <c r="C14" s="254"/>
      <c r="D14" s="258"/>
      <c r="E14" s="130" t="s">
        <v>38</v>
      </c>
      <c r="F14" s="115" t="s">
        <v>79</v>
      </c>
      <c r="G14" s="196">
        <v>1400</v>
      </c>
      <c r="H14" s="196">
        <v>1400</v>
      </c>
      <c r="I14" s="196">
        <v>1405</v>
      </c>
      <c r="J14" s="195">
        <f t="shared" si="0"/>
        <v>100.35714285714286</v>
      </c>
      <c r="K14" s="195">
        <f t="shared" si="1"/>
        <v>100.35714285714286</v>
      </c>
      <c r="L14" s="5"/>
    </row>
    <row r="15" spans="1:11" s="32" customFormat="1" ht="51">
      <c r="A15" s="254" t="s">
        <v>67</v>
      </c>
      <c r="B15" s="256" t="s">
        <v>84</v>
      </c>
      <c r="C15" s="254" t="s">
        <v>75</v>
      </c>
      <c r="D15" s="257" t="s">
        <v>78</v>
      </c>
      <c r="E15" s="129" t="s">
        <v>37</v>
      </c>
      <c r="F15" s="115" t="s">
        <v>5</v>
      </c>
      <c r="G15" s="194">
        <v>62.75</v>
      </c>
      <c r="H15" s="194">
        <v>62.75</v>
      </c>
      <c r="I15" s="194">
        <v>62.75</v>
      </c>
      <c r="J15" s="195">
        <f t="shared" si="0"/>
        <v>100</v>
      </c>
      <c r="K15" s="195">
        <f t="shared" si="1"/>
        <v>100</v>
      </c>
    </row>
    <row r="16" spans="1:12" s="32" customFormat="1" ht="38.25">
      <c r="A16" s="254"/>
      <c r="B16" s="256"/>
      <c r="C16" s="254"/>
      <c r="D16" s="258"/>
      <c r="E16" s="130" t="s">
        <v>38</v>
      </c>
      <c r="F16" s="115" t="s">
        <v>79</v>
      </c>
      <c r="G16" s="196">
        <v>100</v>
      </c>
      <c r="H16" s="196">
        <v>100</v>
      </c>
      <c r="I16" s="196">
        <v>100</v>
      </c>
      <c r="J16" s="195">
        <f t="shared" si="0"/>
        <v>100</v>
      </c>
      <c r="K16" s="195">
        <f t="shared" si="1"/>
        <v>100</v>
      </c>
      <c r="L16" s="5"/>
    </row>
    <row r="17" spans="7:11" ht="13.5" customHeight="1">
      <c r="G17" s="48"/>
      <c r="H17" s="48"/>
      <c r="I17" s="48"/>
      <c r="J17" s="48"/>
      <c r="K17" s="48"/>
    </row>
    <row r="18" spans="1:11" s="21" customFormat="1" ht="23.25" customHeight="1">
      <c r="A18" s="265" t="s">
        <v>81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</row>
  </sheetData>
  <sheetProtection/>
  <mergeCells count="28">
    <mergeCell ref="C15:C16"/>
    <mergeCell ref="D15:D16"/>
    <mergeCell ref="A18:K18"/>
    <mergeCell ref="A2:K2"/>
    <mergeCell ref="A7:B7"/>
    <mergeCell ref="C7:C8"/>
    <mergeCell ref="D7:D8"/>
    <mergeCell ref="E7:E8"/>
    <mergeCell ref="A11:A12"/>
    <mergeCell ref="B11:B12"/>
    <mergeCell ref="A15:A16"/>
    <mergeCell ref="B15:B16"/>
    <mergeCell ref="H7:H8"/>
    <mergeCell ref="I7:I8"/>
    <mergeCell ref="A3:K3"/>
    <mergeCell ref="A4:K4"/>
    <mergeCell ref="A5:K5"/>
    <mergeCell ref="D10:K10"/>
    <mergeCell ref="J7:J8"/>
    <mergeCell ref="K7:K8"/>
    <mergeCell ref="A13:A14"/>
    <mergeCell ref="B13:B14"/>
    <mergeCell ref="C13:C14"/>
    <mergeCell ref="D13:D14"/>
    <mergeCell ref="F7:F8"/>
    <mergeCell ref="G7:G8"/>
    <mergeCell ref="C11:C12"/>
    <mergeCell ref="D11:D12"/>
  </mergeCells>
  <printOptions/>
  <pageMargins left="0.3937007874015748" right="0.3937007874015748" top="0.7874015748031497" bottom="0" header="0.5118110236220472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SheetLayoutView="100" zoomScalePageLayoutView="0" workbookViewId="0" topLeftCell="A7">
      <selection activeCell="A1" sqref="A1"/>
    </sheetView>
  </sheetViews>
  <sheetFormatPr defaultColWidth="8.8515625" defaultRowHeight="15"/>
  <cols>
    <col min="1" max="2" width="5.8515625" style="54" customWidth="1"/>
    <col min="3" max="3" width="3.57421875" style="54" customWidth="1"/>
    <col min="4" max="4" width="81.28125" style="54" customWidth="1"/>
    <col min="5" max="5" width="12.00390625" style="54" customWidth="1"/>
    <col min="6" max="8" width="10.421875" style="54" customWidth="1"/>
    <col min="9" max="9" width="11.421875" style="54" customWidth="1"/>
    <col min="10" max="10" width="10.7109375" style="54" customWidth="1"/>
    <col min="11" max="11" width="17.28125" style="54" customWidth="1"/>
    <col min="12" max="12" width="8.8515625" style="53" customWidth="1"/>
    <col min="13" max="16384" width="8.8515625" style="54" customWidth="1"/>
  </cols>
  <sheetData>
    <row r="1" spans="1:12" s="25" customFormat="1" ht="17.25" customHeight="1">
      <c r="A1" s="19"/>
      <c r="B1" s="19"/>
      <c r="C1" s="19"/>
      <c r="D1" s="19"/>
      <c r="E1" s="19"/>
      <c r="F1" s="19"/>
      <c r="G1" s="19"/>
      <c r="H1" s="19"/>
      <c r="I1" s="24"/>
      <c r="J1" s="24"/>
      <c r="K1" s="51" t="s">
        <v>62</v>
      </c>
      <c r="L1" s="52"/>
    </row>
    <row r="2" spans="1:12" s="25" customFormat="1" ht="15.75" customHeight="1">
      <c r="A2" s="19"/>
      <c r="B2" s="239" t="s">
        <v>61</v>
      </c>
      <c r="C2" s="239"/>
      <c r="D2" s="239"/>
      <c r="E2" s="239"/>
      <c r="F2" s="239"/>
      <c r="G2" s="239"/>
      <c r="H2" s="239"/>
      <c r="I2" s="239"/>
      <c r="J2" s="239"/>
      <c r="K2" s="239"/>
      <c r="L2" s="52"/>
    </row>
    <row r="3" spans="1:11" s="46" customFormat="1" ht="17.25" customHeight="1">
      <c r="A3" s="232" t="s">
        <v>224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7" s="19" customFormat="1" ht="54" customHeight="1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4"/>
      <c r="M4" s="24"/>
      <c r="N4" s="24"/>
      <c r="O4" s="24"/>
      <c r="P4" s="24"/>
      <c r="Q4" s="24"/>
    </row>
    <row r="5" spans="1:17" s="19" customFormat="1" ht="15.75" customHeight="1">
      <c r="A5" s="250" t="s">
        <v>66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4"/>
      <c r="M5" s="24"/>
      <c r="N5" s="24"/>
      <c r="O5" s="24"/>
      <c r="P5" s="24"/>
      <c r="Q5" s="24"/>
    </row>
    <row r="6" spans="1:11" ht="8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1" customFormat="1" ht="13.5" customHeight="1">
      <c r="A7" s="244" t="s">
        <v>10</v>
      </c>
      <c r="B7" s="267"/>
      <c r="C7" s="244" t="s">
        <v>18</v>
      </c>
      <c r="D7" s="244" t="s">
        <v>19</v>
      </c>
      <c r="E7" s="244" t="s">
        <v>20</v>
      </c>
      <c r="F7" s="244" t="s">
        <v>21</v>
      </c>
      <c r="G7" s="244"/>
      <c r="H7" s="244"/>
      <c r="I7" s="245" t="s">
        <v>39</v>
      </c>
      <c r="J7" s="245" t="s">
        <v>49</v>
      </c>
      <c r="K7" s="245" t="s">
        <v>34</v>
      </c>
      <c r="L7" s="55"/>
    </row>
    <row r="8" spans="1:12" s="41" customFormat="1" ht="43.5" customHeight="1">
      <c r="A8" s="267"/>
      <c r="B8" s="267"/>
      <c r="C8" s="244"/>
      <c r="D8" s="244"/>
      <c r="E8" s="244"/>
      <c r="F8" s="244" t="s">
        <v>227</v>
      </c>
      <c r="G8" s="244" t="s">
        <v>226</v>
      </c>
      <c r="H8" s="244" t="s">
        <v>33</v>
      </c>
      <c r="I8" s="271"/>
      <c r="J8" s="271"/>
      <c r="K8" s="273"/>
      <c r="L8" s="55"/>
    </row>
    <row r="9" spans="1:12" s="41" customFormat="1" ht="13.5" customHeight="1">
      <c r="A9" s="9" t="s">
        <v>15</v>
      </c>
      <c r="B9" s="9" t="s">
        <v>11</v>
      </c>
      <c r="C9" s="244"/>
      <c r="D9" s="267"/>
      <c r="E9" s="267"/>
      <c r="F9" s="244"/>
      <c r="G9" s="244"/>
      <c r="H9" s="244"/>
      <c r="I9" s="272"/>
      <c r="J9" s="272"/>
      <c r="K9" s="246"/>
      <c r="L9" s="55"/>
    </row>
    <row r="10" spans="1:12" s="41" customFormat="1" ht="13.5" customHeight="1">
      <c r="A10" s="9" t="s">
        <v>9</v>
      </c>
      <c r="B10" s="9" t="s">
        <v>8</v>
      </c>
      <c r="C10" s="7">
        <v>3</v>
      </c>
      <c r="D10" s="56">
        <v>4</v>
      </c>
      <c r="E10" s="56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8">
        <v>11</v>
      </c>
      <c r="L10" s="55"/>
    </row>
    <row r="11" spans="1:12" s="44" customFormat="1" ht="31.5" customHeight="1">
      <c r="A11" s="57" t="s">
        <v>67</v>
      </c>
      <c r="B11" s="50"/>
      <c r="C11" s="49"/>
      <c r="D11" s="268" t="s">
        <v>74</v>
      </c>
      <c r="E11" s="269"/>
      <c r="F11" s="269"/>
      <c r="G11" s="269"/>
      <c r="H11" s="269"/>
      <c r="I11" s="269"/>
      <c r="J11" s="269"/>
      <c r="K11" s="270"/>
      <c r="L11" s="58"/>
    </row>
    <row r="12" spans="1:12" s="44" customFormat="1" ht="12.75" hidden="1">
      <c r="A12" s="59"/>
      <c r="B12" s="50"/>
      <c r="C12" s="60">
        <v>1</v>
      </c>
      <c r="D12" s="61" t="s">
        <v>19</v>
      </c>
      <c r="E12" s="62"/>
      <c r="F12" s="63"/>
      <c r="G12" s="63"/>
      <c r="H12" s="63"/>
      <c r="I12" s="64"/>
      <c r="J12" s="65"/>
      <c r="K12" s="49"/>
      <c r="L12" s="58"/>
    </row>
    <row r="13" spans="1:12" s="44" customFormat="1" ht="12.75" hidden="1">
      <c r="A13" s="59"/>
      <c r="B13" s="50"/>
      <c r="C13" s="60">
        <v>2</v>
      </c>
      <c r="D13" s="61" t="s">
        <v>19</v>
      </c>
      <c r="E13" s="60"/>
      <c r="F13" s="63"/>
      <c r="G13" s="63"/>
      <c r="H13" s="63"/>
      <c r="I13" s="64"/>
      <c r="J13" s="65"/>
      <c r="K13" s="49"/>
      <c r="L13" s="58"/>
    </row>
    <row r="14" spans="1:12" s="42" customFormat="1" ht="12.75">
      <c r="A14" s="278" t="s">
        <v>67</v>
      </c>
      <c r="B14" s="281" t="s">
        <v>9</v>
      </c>
      <c r="C14" s="66"/>
      <c r="D14" s="275" t="s">
        <v>85</v>
      </c>
      <c r="E14" s="275"/>
      <c r="F14" s="276"/>
      <c r="G14" s="275"/>
      <c r="H14" s="275"/>
      <c r="I14" s="275"/>
      <c r="J14" s="275"/>
      <c r="K14" s="275"/>
      <c r="L14" s="67"/>
    </row>
    <row r="15" spans="1:12" s="44" customFormat="1" ht="48">
      <c r="A15" s="279"/>
      <c r="B15" s="282"/>
      <c r="C15" s="60">
        <v>1</v>
      </c>
      <c r="D15" s="88" t="s">
        <v>87</v>
      </c>
      <c r="E15" s="86" t="s">
        <v>88</v>
      </c>
      <c r="F15" s="182">
        <v>84</v>
      </c>
      <c r="G15" s="182">
        <v>100</v>
      </c>
      <c r="H15" s="182">
        <v>85.8</v>
      </c>
      <c r="I15" s="183">
        <f>H15/G15</f>
        <v>0.858</v>
      </c>
      <c r="J15" s="184">
        <f>H15/F15*100</f>
        <v>102.14285714285714</v>
      </c>
      <c r="K15" s="68"/>
      <c r="L15" s="58"/>
    </row>
    <row r="16" spans="1:12" s="44" customFormat="1" ht="36">
      <c r="A16" s="279"/>
      <c r="B16" s="282"/>
      <c r="C16" s="60">
        <v>2</v>
      </c>
      <c r="D16" s="82" t="s">
        <v>89</v>
      </c>
      <c r="E16" s="83" t="s">
        <v>79</v>
      </c>
      <c r="F16" s="185">
        <f>1336+97</f>
        <v>1433</v>
      </c>
      <c r="G16" s="185">
        <v>1400</v>
      </c>
      <c r="H16" s="185">
        <v>1405</v>
      </c>
      <c r="I16" s="183">
        <f>H16/G16</f>
        <v>1.0035714285714286</v>
      </c>
      <c r="J16" s="184">
        <f>H16/F16*100</f>
        <v>98.0460572226099</v>
      </c>
      <c r="K16" s="90"/>
      <c r="L16" s="58"/>
    </row>
    <row r="17" spans="1:12" s="44" customFormat="1" ht="24">
      <c r="A17" s="279"/>
      <c r="B17" s="282"/>
      <c r="C17" s="60">
        <v>3</v>
      </c>
      <c r="D17" s="82" t="s">
        <v>90</v>
      </c>
      <c r="E17" s="83" t="s">
        <v>91</v>
      </c>
      <c r="F17" s="185">
        <v>117187</v>
      </c>
      <c r="G17" s="185">
        <v>114700</v>
      </c>
      <c r="H17" s="185">
        <v>114744</v>
      </c>
      <c r="I17" s="183">
        <f>G17/H17</f>
        <v>0.9996165376838876</v>
      </c>
      <c r="J17" s="184">
        <f>H17/F17*100</f>
        <v>97.91529777193716</v>
      </c>
      <c r="K17" s="68"/>
      <c r="L17" s="58"/>
    </row>
    <row r="18" spans="1:12" s="44" customFormat="1" ht="24">
      <c r="A18" s="279"/>
      <c r="B18" s="282"/>
      <c r="C18" s="60">
        <v>4</v>
      </c>
      <c r="D18" s="87" t="s">
        <v>92</v>
      </c>
      <c r="E18" s="83" t="s">
        <v>93</v>
      </c>
      <c r="F18" s="186">
        <v>0</v>
      </c>
      <c r="G18" s="186">
        <v>0</v>
      </c>
      <c r="H18" s="186">
        <v>0</v>
      </c>
      <c r="I18" s="183">
        <v>1</v>
      </c>
      <c r="J18" s="184">
        <v>0</v>
      </c>
      <c r="K18" s="68"/>
      <c r="L18" s="58"/>
    </row>
    <row r="19" spans="1:12" s="44" customFormat="1" ht="24">
      <c r="A19" s="280"/>
      <c r="B19" s="283"/>
      <c r="C19" s="60">
        <v>5</v>
      </c>
      <c r="D19" s="87" t="s">
        <v>94</v>
      </c>
      <c r="E19" s="83" t="s">
        <v>93</v>
      </c>
      <c r="F19" s="186">
        <v>0</v>
      </c>
      <c r="G19" s="186">
        <v>0</v>
      </c>
      <c r="H19" s="186">
        <v>0</v>
      </c>
      <c r="I19" s="183">
        <v>1</v>
      </c>
      <c r="J19" s="184">
        <v>0</v>
      </c>
      <c r="K19" s="68"/>
      <c r="L19" s="58"/>
    </row>
    <row r="20" spans="1:12" s="42" customFormat="1" ht="12.75">
      <c r="A20" s="278" t="s">
        <v>67</v>
      </c>
      <c r="B20" s="281" t="s">
        <v>8</v>
      </c>
      <c r="C20" s="66"/>
      <c r="D20" s="275" t="s">
        <v>86</v>
      </c>
      <c r="E20" s="275"/>
      <c r="F20" s="277"/>
      <c r="G20" s="275"/>
      <c r="H20" s="275"/>
      <c r="I20" s="275"/>
      <c r="J20" s="275"/>
      <c r="K20" s="277"/>
      <c r="L20" s="67"/>
    </row>
    <row r="21" spans="1:12" s="44" customFormat="1" ht="18.75">
      <c r="A21" s="279"/>
      <c r="B21" s="282"/>
      <c r="C21" s="60">
        <v>1</v>
      </c>
      <c r="D21" s="85" t="s">
        <v>95</v>
      </c>
      <c r="E21" s="86" t="s">
        <v>96</v>
      </c>
      <c r="F21" s="187">
        <v>77.87</v>
      </c>
      <c r="G21" s="187">
        <v>60.5</v>
      </c>
      <c r="H21" s="187">
        <f>103059000/1000000</f>
        <v>103.059</v>
      </c>
      <c r="I21" s="183">
        <f>H21/G21</f>
        <v>1.7034545454545453</v>
      </c>
      <c r="J21" s="184">
        <f>H21/F21*100</f>
        <v>132.34750224733529</v>
      </c>
      <c r="K21" s="65"/>
      <c r="L21" s="58"/>
    </row>
    <row r="22" spans="1:12" s="44" customFormat="1" ht="18.75">
      <c r="A22" s="279"/>
      <c r="B22" s="282"/>
      <c r="C22" s="60">
        <v>2</v>
      </c>
      <c r="D22" s="85" t="s">
        <v>97</v>
      </c>
      <c r="E22" s="86" t="s">
        <v>98</v>
      </c>
      <c r="F22" s="187">
        <v>99</v>
      </c>
      <c r="G22" s="187">
        <v>61</v>
      </c>
      <c r="H22" s="187">
        <f>119-36</f>
        <v>83</v>
      </c>
      <c r="I22" s="183">
        <f>G22/H22</f>
        <v>0.7349397590361446</v>
      </c>
      <c r="J22" s="184">
        <f>H22/F22*100</f>
        <v>83.83838383838383</v>
      </c>
      <c r="K22" s="65"/>
      <c r="L22" s="58"/>
    </row>
    <row r="23" spans="1:12" s="44" customFormat="1" ht="24">
      <c r="A23" s="280"/>
      <c r="B23" s="283"/>
      <c r="C23" s="60">
        <v>3</v>
      </c>
      <c r="D23" s="87" t="s">
        <v>99</v>
      </c>
      <c r="E23" s="84" t="s">
        <v>98</v>
      </c>
      <c r="F23" s="188">
        <v>479</v>
      </c>
      <c r="G23" s="188">
        <v>25</v>
      </c>
      <c r="H23" s="188">
        <v>1523</v>
      </c>
      <c r="I23" s="183">
        <f>H23/G23</f>
        <v>60.92</v>
      </c>
      <c r="J23" s="184">
        <v>100</v>
      </c>
      <c r="K23" s="65"/>
      <c r="L23" s="58"/>
    </row>
    <row r="24" spans="1:12" s="42" customFormat="1" ht="12.75">
      <c r="A24" s="278" t="s">
        <v>67</v>
      </c>
      <c r="B24" s="281" t="s">
        <v>68</v>
      </c>
      <c r="C24" s="66"/>
      <c r="D24" s="275" t="s">
        <v>71</v>
      </c>
      <c r="E24" s="275"/>
      <c r="F24" s="277"/>
      <c r="G24" s="275"/>
      <c r="H24" s="275"/>
      <c r="I24" s="275"/>
      <c r="J24" s="275"/>
      <c r="K24" s="277"/>
      <c r="L24" s="67"/>
    </row>
    <row r="25" spans="1:12" s="44" customFormat="1" ht="24">
      <c r="A25" s="279"/>
      <c r="B25" s="282"/>
      <c r="C25" s="60">
        <v>1</v>
      </c>
      <c r="D25" s="88" t="s">
        <v>100</v>
      </c>
      <c r="E25" s="89" t="s">
        <v>88</v>
      </c>
      <c r="F25" s="184">
        <f>534/1517*100</f>
        <v>35.20105471324983</v>
      </c>
      <c r="G25" s="184">
        <v>39.5</v>
      </c>
      <c r="H25" s="184">
        <v>36.4</v>
      </c>
      <c r="I25" s="183">
        <f>G25/H25</f>
        <v>1.0851648351648353</v>
      </c>
      <c r="J25" s="184">
        <f>H25/F25*100</f>
        <v>103.40599250936332</v>
      </c>
      <c r="K25" s="65"/>
      <c r="L25" s="58"/>
    </row>
    <row r="26" spans="1:12" s="44" customFormat="1" ht="18.75">
      <c r="A26" s="279"/>
      <c r="B26" s="282"/>
      <c r="C26" s="60">
        <v>2</v>
      </c>
      <c r="D26" s="88" t="s">
        <v>102</v>
      </c>
      <c r="E26" s="89" t="s">
        <v>88</v>
      </c>
      <c r="F26" s="184">
        <f>288/1517*100</f>
        <v>18.984838497033618</v>
      </c>
      <c r="G26" s="184">
        <v>20.1</v>
      </c>
      <c r="H26" s="184">
        <v>15.3</v>
      </c>
      <c r="I26" s="183">
        <f>G26/H26</f>
        <v>1.3137254901960784</v>
      </c>
      <c r="J26" s="184">
        <f>H26/F26*100</f>
        <v>80.590625</v>
      </c>
      <c r="K26" s="65"/>
      <c r="L26" s="58"/>
    </row>
    <row r="27" spans="1:12" s="44" customFormat="1" ht="24">
      <c r="A27" s="280"/>
      <c r="B27" s="283"/>
      <c r="C27" s="60">
        <v>3</v>
      </c>
      <c r="D27" s="88" t="s">
        <v>101</v>
      </c>
      <c r="E27" s="89" t="s">
        <v>88</v>
      </c>
      <c r="F27" s="189">
        <f>355/1517*100</f>
        <v>23.401450230718524</v>
      </c>
      <c r="G27" s="189">
        <v>30.5</v>
      </c>
      <c r="H27" s="189">
        <v>31.4</v>
      </c>
      <c r="I27" s="183">
        <f>G27/H27</f>
        <v>0.9713375796178344</v>
      </c>
      <c r="J27" s="184">
        <f>H27/F27*100</f>
        <v>134.17971830985914</v>
      </c>
      <c r="K27" s="65"/>
      <c r="L27" s="58"/>
    </row>
    <row r="28" spans="1:11" ht="39" customHeight="1">
      <c r="A28" s="274" t="s">
        <v>40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</row>
  </sheetData>
  <sheetProtection/>
  <mergeCells count="26">
    <mergeCell ref="A24:A27"/>
    <mergeCell ref="B24:B27"/>
    <mergeCell ref="D24:K24"/>
    <mergeCell ref="A14:A19"/>
    <mergeCell ref="B14:B19"/>
    <mergeCell ref="A20:A23"/>
    <mergeCell ref="B20:B23"/>
    <mergeCell ref="A28:K28"/>
    <mergeCell ref="B2:K2"/>
    <mergeCell ref="D14:K14"/>
    <mergeCell ref="D20:K20"/>
    <mergeCell ref="F8:F9"/>
    <mergeCell ref="G8:G9"/>
    <mergeCell ref="A7:B8"/>
    <mergeCell ref="A3:K3"/>
    <mergeCell ref="A4:K4"/>
    <mergeCell ref="A5:K5"/>
    <mergeCell ref="D7:D9"/>
    <mergeCell ref="E7:E9"/>
    <mergeCell ref="D11:K11"/>
    <mergeCell ref="H8:H9"/>
    <mergeCell ref="F7:H7"/>
    <mergeCell ref="C7:C9"/>
    <mergeCell ref="I7:I9"/>
    <mergeCell ref="J7:J9"/>
    <mergeCell ref="K7:K9"/>
  </mergeCells>
  <printOptions/>
  <pageMargins left="0.3937007874015748" right="0" top="0.7874015748031497" bottom="0" header="0.5118110236220472" footer="0.11811023622047245"/>
  <pageSetup fitToHeight="2" fitToWidth="1" horizontalDpi="600" verticalDpi="600" orientation="landscape" paperSize="9" scale="79" r:id="rId3"/>
  <rowBreaks count="1" manualBreakCount="1">
    <brk id="1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19.28125" style="0" customWidth="1"/>
    <col min="4" max="4" width="14.00390625" style="0" customWidth="1"/>
    <col min="5" max="5" width="84.00390625" style="0" customWidth="1"/>
    <col min="6" max="9" width="8.28125" style="0" customWidth="1"/>
    <col min="10" max="10" width="18.00390625" style="0" customWidth="1"/>
  </cols>
  <sheetData>
    <row r="1" spans="1:8" s="5" customFormat="1" ht="13.5" customHeight="1">
      <c r="A1" s="4"/>
      <c r="B1" s="4"/>
      <c r="C1" s="4"/>
      <c r="D1" s="4"/>
      <c r="E1" s="180" t="s">
        <v>213</v>
      </c>
      <c r="F1" s="4"/>
      <c r="G1" s="4"/>
      <c r="H1" s="3"/>
    </row>
    <row r="2" spans="1:9" s="5" customFormat="1" ht="13.5" customHeight="1">
      <c r="A2" s="284" t="s">
        <v>212</v>
      </c>
      <c r="B2" s="284"/>
      <c r="C2" s="284"/>
      <c r="D2" s="284"/>
      <c r="E2" s="284"/>
      <c r="F2" s="172"/>
      <c r="G2" s="172"/>
      <c r="H2" s="172"/>
      <c r="I2" s="172"/>
    </row>
    <row r="3" spans="1:11" s="46" customFormat="1" ht="17.25" customHeight="1">
      <c r="A3" s="232" t="s">
        <v>224</v>
      </c>
      <c r="B3" s="232"/>
      <c r="C3" s="232"/>
      <c r="D3" s="232"/>
      <c r="E3" s="232"/>
      <c r="F3" s="181"/>
      <c r="G3" s="181"/>
      <c r="H3" s="181"/>
      <c r="I3" s="181"/>
      <c r="J3" s="181"/>
      <c r="K3" s="181"/>
    </row>
    <row r="4" spans="1:17" s="19" customFormat="1" ht="54" customHeight="1">
      <c r="A4" s="218" t="s">
        <v>72</v>
      </c>
      <c r="B4" s="218"/>
      <c r="C4" s="218"/>
      <c r="D4" s="218"/>
      <c r="E4" s="218"/>
      <c r="F4" s="170"/>
      <c r="G4" s="170"/>
      <c r="H4" s="170"/>
      <c r="I4" s="170"/>
      <c r="J4" s="170"/>
      <c r="K4" s="170"/>
      <c r="L4" s="24"/>
      <c r="M4" s="24"/>
      <c r="N4" s="24"/>
      <c r="O4" s="24"/>
      <c r="P4" s="24"/>
      <c r="Q4" s="24"/>
    </row>
    <row r="5" spans="1:17" s="19" customFormat="1" ht="15.75" customHeight="1">
      <c r="A5" s="250" t="s">
        <v>66</v>
      </c>
      <c r="B5" s="250"/>
      <c r="C5" s="250"/>
      <c r="D5" s="250"/>
      <c r="E5" s="250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9" s="5" customFormat="1" ht="13.5" customHeight="1">
      <c r="A6" s="171"/>
      <c r="B6" s="171"/>
      <c r="C6" s="171"/>
      <c r="D6" s="171"/>
      <c r="E6" s="171"/>
      <c r="F6" s="172"/>
      <c r="G6" s="172"/>
      <c r="H6" s="172"/>
      <c r="I6" s="172"/>
    </row>
    <row r="7" spans="1:5" s="174" customFormat="1" ht="32.25" customHeight="1">
      <c r="A7" s="173" t="s">
        <v>18</v>
      </c>
      <c r="B7" s="173" t="s">
        <v>205</v>
      </c>
      <c r="C7" s="173" t="s">
        <v>206</v>
      </c>
      <c r="D7" s="173" t="s">
        <v>207</v>
      </c>
      <c r="E7" s="173" t="s">
        <v>208</v>
      </c>
    </row>
    <row r="8" spans="1:5" s="26" customFormat="1" ht="68.25" customHeight="1">
      <c r="A8" s="175">
        <v>1</v>
      </c>
      <c r="B8" s="176" t="s">
        <v>209</v>
      </c>
      <c r="C8" s="177" t="s">
        <v>246</v>
      </c>
      <c r="D8" s="175">
        <v>74</v>
      </c>
      <c r="E8" s="178" t="s">
        <v>210</v>
      </c>
    </row>
    <row r="9" spans="1:5" s="179" customFormat="1" ht="45" customHeight="1" hidden="1">
      <c r="A9" s="175">
        <v>3</v>
      </c>
      <c r="B9" s="176" t="s">
        <v>209</v>
      </c>
      <c r="C9" s="177"/>
      <c r="D9" s="175"/>
      <c r="E9" s="176" t="s">
        <v>211</v>
      </c>
    </row>
    <row r="10" spans="1:5" s="26" customFormat="1" ht="68.25" customHeight="1">
      <c r="A10" s="175">
        <v>2</v>
      </c>
      <c r="B10" s="176" t="s">
        <v>209</v>
      </c>
      <c r="C10" s="177">
        <v>44554</v>
      </c>
      <c r="D10" s="175">
        <v>1777</v>
      </c>
      <c r="E10" s="178" t="s">
        <v>210</v>
      </c>
    </row>
  </sheetData>
  <sheetProtection/>
  <mergeCells count="4">
    <mergeCell ref="A2:E2"/>
    <mergeCell ref="A5:E5"/>
    <mergeCell ref="A4:E4"/>
    <mergeCell ref="A3:E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2022-01-28T06:33:29Z</dcterms:modified>
  <cp:category/>
  <cp:version/>
  <cp:contentType/>
  <cp:contentStatus/>
</cp:coreProperties>
</file>